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LAVORO\2 PRATICHE\Amministrazione\4 BILANCIO\INDICATORE tempistica pagamenti\Indicatore trimestrale tempestività pagamenti\Anno 2024\1 trimestre gennaio-marzo\"/>
    </mc:Choice>
  </mc:AlternateContent>
  <xr:revisionPtr revIDLastSave="0" documentId="13_ncr:1_{497E434D-099F-4668-8E28-DD1CEFE500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M40" i="1" s="1"/>
  <c r="H41" i="1"/>
  <c r="L41" i="1" s="1"/>
  <c r="H30" i="1"/>
  <c r="M30" i="1" s="1"/>
  <c r="H31" i="1"/>
  <c r="M31" i="1" s="1"/>
  <c r="H32" i="1"/>
  <c r="M32" i="1" s="1"/>
  <c r="H33" i="1"/>
  <c r="L33" i="1" s="1"/>
  <c r="H34" i="1"/>
  <c r="M34" i="1" s="1"/>
  <c r="H35" i="1"/>
  <c r="M35" i="1" s="1"/>
  <c r="H36" i="1"/>
  <c r="M36" i="1" s="1"/>
  <c r="H37" i="1"/>
  <c r="M37" i="1" s="1"/>
  <c r="H22" i="1"/>
  <c r="M22" i="1" s="1"/>
  <c r="H23" i="1"/>
  <c r="M23" i="1" s="1"/>
  <c r="H24" i="1"/>
  <c r="L24" i="1" s="1"/>
  <c r="H25" i="1"/>
  <c r="M25" i="1" s="1"/>
  <c r="H26" i="1"/>
  <c r="L26" i="1" s="1"/>
  <c r="H27" i="1"/>
  <c r="M27" i="1" s="1"/>
  <c r="H28" i="1"/>
  <c r="M28" i="1" s="1"/>
  <c r="H29" i="1"/>
  <c r="M29" i="1" s="1"/>
  <c r="H38" i="1"/>
  <c r="M38" i="1" s="1"/>
  <c r="H39" i="1"/>
  <c r="M39" i="1" s="1"/>
  <c r="H8" i="1"/>
  <c r="L8" i="1" s="1"/>
  <c r="H9" i="1"/>
  <c r="M9" i="1" s="1"/>
  <c r="H10" i="1"/>
  <c r="M10" i="1" s="1"/>
  <c r="H11" i="1"/>
  <c r="L11" i="1" s="1"/>
  <c r="H12" i="1"/>
  <c r="L12" i="1" s="1"/>
  <c r="H13" i="1"/>
  <c r="M13" i="1" s="1"/>
  <c r="H14" i="1"/>
  <c r="L14" i="1" s="1"/>
  <c r="H15" i="1"/>
  <c r="L15" i="1" s="1"/>
  <c r="H16" i="1"/>
  <c r="L16" i="1" s="1"/>
  <c r="H17" i="1"/>
  <c r="M17" i="1" s="1"/>
  <c r="H18" i="1"/>
  <c r="L18" i="1" s="1"/>
  <c r="H19" i="1"/>
  <c r="L19" i="1" s="1"/>
  <c r="H20" i="1"/>
  <c r="M20" i="1" s="1"/>
  <c r="H21" i="1"/>
  <c r="L21" i="1" s="1"/>
  <c r="H7" i="1"/>
  <c r="M7" i="1" s="1"/>
  <c r="E43" i="1"/>
  <c r="M41" i="1" l="1"/>
  <c r="L40" i="1"/>
  <c r="L37" i="1"/>
  <c r="L36" i="1"/>
  <c r="L35" i="1"/>
  <c r="L34" i="1"/>
  <c r="M33" i="1"/>
  <c r="L32" i="1"/>
  <c r="L31" i="1"/>
  <c r="L30" i="1"/>
  <c r="L29" i="1"/>
  <c r="L39" i="1"/>
  <c r="M24" i="1"/>
  <c r="L38" i="1"/>
  <c r="L28" i="1"/>
  <c r="L27" i="1"/>
  <c r="L25" i="1"/>
  <c r="M26" i="1"/>
  <c r="L23" i="1"/>
  <c r="L22" i="1"/>
  <c r="M14" i="1"/>
  <c r="L10" i="1"/>
  <c r="M21" i="1"/>
  <c r="L20" i="1"/>
  <c r="M18" i="1"/>
  <c r="L17" i="1"/>
  <c r="M19" i="1"/>
  <c r="M15" i="1"/>
  <c r="L13" i="1"/>
  <c r="M11" i="1"/>
  <c r="L9" i="1"/>
  <c r="M16" i="1"/>
  <c r="M12" i="1"/>
  <c r="M8" i="1"/>
  <c r="L7" i="1"/>
  <c r="M43" i="1" l="1"/>
  <c r="F45" i="1" s="1"/>
</calcChain>
</file>

<file path=xl/sharedStrings.xml><?xml version="1.0" encoding="utf-8"?>
<sst xmlns="http://schemas.openxmlformats.org/spreadsheetml/2006/main" count="121" uniqueCount="111">
  <si>
    <t>DIREZIONE DIDATTICA DI VIGNOLA</t>
  </si>
  <si>
    <t>creditore</t>
  </si>
  <si>
    <t>protocollo entrata e data</t>
  </si>
  <si>
    <t xml:space="preserve">numero fattura </t>
  </si>
  <si>
    <t xml:space="preserve">data fattura </t>
  </si>
  <si>
    <t>TOTALI</t>
  </si>
  <si>
    <t>INDICATORE TRIMESTRALE DI TEMPESTIVITA' DEI PAGAMENTI</t>
  </si>
  <si>
    <t>Definizione indicatore tempestività dei pagamenti trimestrale DPCM 22/09/2014</t>
  </si>
  <si>
    <t xml:space="preserve">importo </t>
  </si>
  <si>
    <t xml:space="preserve">scadenza </t>
  </si>
  <si>
    <t xml:space="preserve">data pagamento fatture </t>
  </si>
  <si>
    <t>gg importo</t>
  </si>
  <si>
    <t>periodo complessivo intercorso</t>
  </si>
  <si>
    <t>periodo inesigibilità</t>
  </si>
  <si>
    <t xml:space="preserve">gg. totali </t>
  </si>
  <si>
    <t>data scadenza</t>
  </si>
  <si>
    <t>data pagamento</t>
  </si>
  <si>
    <t>gg. Intercorrenti netti</t>
  </si>
  <si>
    <t>gg. Inesigibilità</t>
  </si>
  <si>
    <t>GIORNI</t>
  </si>
  <si>
    <t>1° trimestre 2024 - periodo dal 01/01/2024 al 31/03/2024</t>
  </si>
  <si>
    <t>18957 del 23/12/2023</t>
  </si>
  <si>
    <t>1 26</t>
  </si>
  <si>
    <t>L'albero Azzurro snc</t>
  </si>
  <si>
    <t>18988 del 29/12/2023</t>
  </si>
  <si>
    <t>95-23</t>
  </si>
  <si>
    <t>Castello di Carta</t>
  </si>
  <si>
    <t>19013 del 30/12/023</t>
  </si>
  <si>
    <t>FPA 10/23</t>
  </si>
  <si>
    <t>F.lli Baldoni Flavio &amp; C.</t>
  </si>
  <si>
    <t>47 del 04/01/2024</t>
  </si>
  <si>
    <t>29/PA</t>
  </si>
  <si>
    <t>Farmacia Vittorio Veneto</t>
  </si>
  <si>
    <t>48 del 04/01/2024</t>
  </si>
  <si>
    <t>92/PA</t>
  </si>
  <si>
    <t>SOLA OSCAR srl</t>
  </si>
  <si>
    <t>512 del 15/01/2024</t>
  </si>
  <si>
    <t>1/20/12024</t>
  </si>
  <si>
    <t>POSTE ITALIANE</t>
  </si>
  <si>
    <t>637 del 16/01/2024</t>
  </si>
  <si>
    <t>148/2024-3</t>
  </si>
  <si>
    <t>MEDIASOFT SNC</t>
  </si>
  <si>
    <t>928 del 20/01/2024</t>
  </si>
  <si>
    <t>C2 SRL</t>
  </si>
  <si>
    <t>1051 del 22/01/2024</t>
  </si>
  <si>
    <t>010-2024</t>
  </si>
  <si>
    <t>S.I.A.D. SRL</t>
  </si>
  <si>
    <t>1330 del 27/01/2024</t>
  </si>
  <si>
    <t>C50/12</t>
  </si>
  <si>
    <t>SOFTER GROUP</t>
  </si>
  <si>
    <t>1377 del 29/01/2024</t>
  </si>
  <si>
    <t>1/PA2024</t>
  </si>
  <si>
    <t>B.B.M. SRL</t>
  </si>
  <si>
    <t>1981 del 07/02/2024</t>
  </si>
  <si>
    <t>000001/PA</t>
  </si>
  <si>
    <t>1982 del 07/02/2024</t>
  </si>
  <si>
    <t>2060 del 08/02/2024</t>
  </si>
  <si>
    <t>V3-2118</t>
  </si>
  <si>
    <t>BORGIONE CENTRO DIDATTICO</t>
  </si>
  <si>
    <t>3044 del 23/02/2024</t>
  </si>
  <si>
    <t>16/PA2024</t>
  </si>
  <si>
    <t>3050 del 23/02/2024</t>
  </si>
  <si>
    <t xml:space="preserve">31/00 </t>
  </si>
  <si>
    <t>EMILIA ROMAGNA TEATRO FONDAZIONE</t>
  </si>
  <si>
    <t>3245 del 26/02/2024</t>
  </si>
  <si>
    <t>1803/PA</t>
  </si>
  <si>
    <t>MADISOFT SPA</t>
  </si>
  <si>
    <t>3729 del 02/03/2024</t>
  </si>
  <si>
    <t>24-10-000167</t>
  </si>
  <si>
    <t>SISTERS SRL</t>
  </si>
  <si>
    <t>3865 del 05/03/2024</t>
  </si>
  <si>
    <t>Gattinoni Travel Store SPA</t>
  </si>
  <si>
    <t>3923 del 6/3/2024</t>
  </si>
  <si>
    <t>13/01</t>
  </si>
  <si>
    <t>Mazzieri SRL</t>
  </si>
  <si>
    <t>3972 del 07/03/2024</t>
  </si>
  <si>
    <t>10-24</t>
  </si>
  <si>
    <t>Castello di Carta snc</t>
  </si>
  <si>
    <t>3973 del 07/03/2024</t>
  </si>
  <si>
    <t>4055 del 08/03/2024</t>
  </si>
  <si>
    <t>4707/FVISE</t>
  </si>
  <si>
    <t>GRUPPO SPAGGIARI SPA</t>
  </si>
  <si>
    <t>4056 del 08/03/2024</t>
  </si>
  <si>
    <t>V3-4086</t>
  </si>
  <si>
    <t>4208 del 11/03/2024</t>
  </si>
  <si>
    <t>24VF+01014</t>
  </si>
  <si>
    <t>ITALCHIM</t>
  </si>
  <si>
    <t>4244 del 12/03/2024</t>
  </si>
  <si>
    <t>87/PA</t>
  </si>
  <si>
    <t>STUDIO NALDI SRL</t>
  </si>
  <si>
    <t>4521 del 18/03/2024</t>
  </si>
  <si>
    <t>24/PA2024</t>
  </si>
  <si>
    <t>4525 del 18/03/2024</t>
  </si>
  <si>
    <t>Cartoleria La Sfera</t>
  </si>
  <si>
    <t>4703 del 20/03/2024</t>
  </si>
  <si>
    <t>24VF+01061</t>
  </si>
  <si>
    <t>1-3</t>
  </si>
  <si>
    <t>4773 del 21/03/2024</t>
  </si>
  <si>
    <t>4-18</t>
  </si>
  <si>
    <t>Edizioni Artebambini snc</t>
  </si>
  <si>
    <t>4768 del 21/03/2024</t>
  </si>
  <si>
    <t>Cartoleria Aladdin</t>
  </si>
  <si>
    <t>4929 del 23/03/2024</t>
  </si>
  <si>
    <t>4/PA/2024</t>
  </si>
  <si>
    <t>Circolo Musicale Bononcini</t>
  </si>
  <si>
    <t>5085 del 26/03/2024</t>
  </si>
  <si>
    <t>5318/FVISE</t>
  </si>
  <si>
    <t>5205 del 28/03/2024</t>
  </si>
  <si>
    <t>V3-5578</t>
  </si>
  <si>
    <t>4772 del 21/03/2024</t>
  </si>
  <si>
    <t>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</si>
</sst>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"/>
    <numFmt numFmtId="165" formatCode="[$-410]d\ mmmm\ yyyy;@"/>
    <numFmt numFmtId="166" formatCode="d/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3" fontId="6" fillId="0" borderId="1" xfId="0" applyNumberFormat="1" applyFont="1" applyBorder="1" applyAlignment="1">
      <alignment horizontal="center" vertical="center"/>
    </xf>
    <xf numFmtId="43" fontId="6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1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topLeftCell="A34" zoomScaleNormal="100" workbookViewId="0">
      <selection activeCell="G48" sqref="G48"/>
    </sheetView>
  </sheetViews>
  <sheetFormatPr defaultRowHeight="15" x14ac:dyDescent="0.25"/>
  <cols>
    <col min="1" max="1" width="9.85546875" style="1" customWidth="1"/>
    <col min="2" max="2" width="8.28515625" style="1" customWidth="1"/>
    <col min="3" max="3" width="11.5703125" style="1" bestFit="1" customWidth="1"/>
    <col min="4" max="4" width="22.7109375" customWidth="1"/>
    <col min="5" max="5" width="11.28515625" style="7" customWidth="1"/>
    <col min="6" max="6" width="13.5703125" style="1" customWidth="1"/>
    <col min="7" max="7" width="15.42578125" style="9" customWidth="1"/>
    <col min="8" max="8" width="13.28515625" customWidth="1"/>
    <col min="9" max="9" width="11.28515625" customWidth="1"/>
    <col min="10" max="10" width="11.5703125" customWidth="1"/>
    <col min="11" max="11" width="12.140625" customWidth="1"/>
    <col min="12" max="12" width="12.42578125" customWidth="1"/>
    <col min="13" max="13" width="17.5703125" customWidth="1"/>
  </cols>
  <sheetData>
    <row r="1" spans="1:13" ht="20.2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.95" customHeight="1" x14ac:dyDescent="0.25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8.95" customHeight="1" x14ac:dyDescent="0.25">
      <c r="A3" s="16"/>
      <c r="B3" s="16"/>
      <c r="C3" s="16"/>
      <c r="D3" s="16"/>
      <c r="E3" s="16"/>
      <c r="F3" s="16"/>
      <c r="G3" s="26" t="s">
        <v>20</v>
      </c>
      <c r="H3" s="16"/>
      <c r="I3" s="16"/>
      <c r="J3" s="16"/>
      <c r="K3" s="16"/>
      <c r="L3" s="16"/>
      <c r="M3" s="16"/>
    </row>
    <row r="4" spans="1:13" ht="18.95" customHeight="1" x14ac:dyDescent="0.25">
      <c r="A4" s="11"/>
      <c r="B4" s="11"/>
      <c r="C4" s="11"/>
      <c r="D4" s="11"/>
      <c r="E4" s="16"/>
      <c r="F4" s="11"/>
      <c r="G4" s="11"/>
      <c r="H4" s="11"/>
      <c r="I4" s="16"/>
      <c r="J4" s="16"/>
      <c r="K4" s="16"/>
      <c r="L4" s="16"/>
      <c r="M4" s="11"/>
    </row>
    <row r="5" spans="1:13" x14ac:dyDescent="0.25">
      <c r="F5" s="50" t="s">
        <v>12</v>
      </c>
      <c r="G5" s="50"/>
      <c r="H5" s="50"/>
      <c r="I5" s="50" t="s">
        <v>13</v>
      </c>
      <c r="J5" s="50"/>
      <c r="K5" s="50"/>
      <c r="L5" s="21"/>
    </row>
    <row r="6" spans="1:13" ht="45" x14ac:dyDescent="0.25">
      <c r="A6" s="4" t="s">
        <v>2</v>
      </c>
      <c r="B6" s="4" t="s">
        <v>3</v>
      </c>
      <c r="C6" s="4" t="s">
        <v>4</v>
      </c>
      <c r="D6" s="4" t="s">
        <v>1</v>
      </c>
      <c r="E6" s="5" t="s">
        <v>8</v>
      </c>
      <c r="F6" s="19" t="s">
        <v>9</v>
      </c>
      <c r="G6" s="20" t="s">
        <v>10</v>
      </c>
      <c r="H6" s="22" t="s">
        <v>14</v>
      </c>
      <c r="I6" s="23" t="s">
        <v>15</v>
      </c>
      <c r="J6" s="23" t="s">
        <v>16</v>
      </c>
      <c r="K6" s="23" t="s">
        <v>18</v>
      </c>
      <c r="L6" s="23" t="s">
        <v>17</v>
      </c>
      <c r="M6" s="23" t="s">
        <v>11</v>
      </c>
    </row>
    <row r="7" spans="1:13" ht="30" customHeight="1" x14ac:dyDescent="0.25">
      <c r="A7" s="27" t="s">
        <v>21</v>
      </c>
      <c r="B7" s="27" t="s">
        <v>22</v>
      </c>
      <c r="C7" s="29">
        <v>45281</v>
      </c>
      <c r="D7" s="30" t="s">
        <v>23</v>
      </c>
      <c r="E7" s="6">
        <v>58.43</v>
      </c>
      <c r="F7" s="8">
        <v>45312</v>
      </c>
      <c r="G7" s="15">
        <v>45294</v>
      </c>
      <c r="H7" s="17">
        <f>SUM(G7-F7)</f>
        <v>-18</v>
      </c>
      <c r="I7" s="17"/>
      <c r="J7" s="17"/>
      <c r="K7" s="17">
        <v>0</v>
      </c>
      <c r="L7" s="17">
        <f>SUM(H7-K7)</f>
        <v>-18</v>
      </c>
      <c r="M7" s="18">
        <f t="shared" ref="M7:M41" si="0">SUM(E7*H7)</f>
        <v>-1051.74</v>
      </c>
    </row>
    <row r="8" spans="1:13" ht="30" customHeight="1" x14ac:dyDescent="0.25">
      <c r="A8" s="2" t="s">
        <v>24</v>
      </c>
      <c r="B8" s="2" t="s">
        <v>25</v>
      </c>
      <c r="C8" s="8">
        <v>45283</v>
      </c>
      <c r="D8" s="3" t="s">
        <v>26</v>
      </c>
      <c r="E8" s="6">
        <v>233</v>
      </c>
      <c r="F8" s="8">
        <v>45318</v>
      </c>
      <c r="G8" s="15">
        <v>45294</v>
      </c>
      <c r="H8" s="17">
        <f t="shared" ref="H8:H41" si="1">SUM(G8-F8)</f>
        <v>-24</v>
      </c>
      <c r="I8" s="17"/>
      <c r="J8" s="17"/>
      <c r="K8" s="17">
        <v>0</v>
      </c>
      <c r="L8" s="17">
        <f t="shared" ref="L8:L41" si="2">SUM(H8-K8)</f>
        <v>-24</v>
      </c>
      <c r="M8" s="18">
        <f t="shared" si="0"/>
        <v>-5592</v>
      </c>
    </row>
    <row r="9" spans="1:13" ht="30" customHeight="1" x14ac:dyDescent="0.25">
      <c r="A9" s="2" t="s">
        <v>27</v>
      </c>
      <c r="B9" s="2" t="s">
        <v>28</v>
      </c>
      <c r="C9" s="8">
        <v>45289</v>
      </c>
      <c r="D9" s="3" t="s">
        <v>29</v>
      </c>
      <c r="E9" s="6">
        <v>210</v>
      </c>
      <c r="F9" s="8">
        <v>45321</v>
      </c>
      <c r="G9" s="15">
        <v>45294</v>
      </c>
      <c r="H9" s="17">
        <f t="shared" si="1"/>
        <v>-27</v>
      </c>
      <c r="I9" s="17"/>
      <c r="J9" s="17"/>
      <c r="K9" s="17">
        <v>0</v>
      </c>
      <c r="L9" s="17">
        <f t="shared" si="2"/>
        <v>-27</v>
      </c>
      <c r="M9" s="18">
        <f t="shared" si="0"/>
        <v>-5670</v>
      </c>
    </row>
    <row r="10" spans="1:13" ht="30" customHeight="1" x14ac:dyDescent="0.25">
      <c r="A10" s="27" t="s">
        <v>30</v>
      </c>
      <c r="B10" s="31" t="s">
        <v>31</v>
      </c>
      <c r="C10" s="29">
        <v>45290</v>
      </c>
      <c r="D10" s="30" t="s">
        <v>32</v>
      </c>
      <c r="E10" s="6">
        <v>1115.99</v>
      </c>
      <c r="F10" s="29">
        <v>45320</v>
      </c>
      <c r="G10" s="15">
        <v>45299</v>
      </c>
      <c r="H10" s="17">
        <f t="shared" si="1"/>
        <v>-21</v>
      </c>
      <c r="I10" s="17"/>
      <c r="J10" s="17"/>
      <c r="K10" s="17">
        <v>0</v>
      </c>
      <c r="L10" s="17">
        <f t="shared" si="2"/>
        <v>-21</v>
      </c>
      <c r="M10" s="18">
        <f t="shared" si="0"/>
        <v>-23435.79</v>
      </c>
    </row>
    <row r="11" spans="1:13" ht="30" customHeight="1" x14ac:dyDescent="0.25">
      <c r="A11" s="27" t="s">
        <v>33</v>
      </c>
      <c r="B11" s="27" t="s">
        <v>34</v>
      </c>
      <c r="C11" s="29">
        <v>45291</v>
      </c>
      <c r="D11" s="30" t="s">
        <v>35</v>
      </c>
      <c r="E11" s="6">
        <v>359.07</v>
      </c>
      <c r="F11" s="29">
        <v>45322</v>
      </c>
      <c r="G11" s="15">
        <v>45299</v>
      </c>
      <c r="H11" s="17">
        <f t="shared" si="1"/>
        <v>-23</v>
      </c>
      <c r="I11" s="17"/>
      <c r="J11" s="17"/>
      <c r="K11" s="17">
        <v>0</v>
      </c>
      <c r="L11" s="17">
        <f t="shared" si="2"/>
        <v>-23</v>
      </c>
      <c r="M11" s="18">
        <f t="shared" si="0"/>
        <v>-8258.61</v>
      </c>
    </row>
    <row r="12" spans="1:13" ht="30" customHeight="1" x14ac:dyDescent="0.25">
      <c r="A12" s="27" t="s">
        <v>36</v>
      </c>
      <c r="B12" s="28">
        <v>1024005104</v>
      </c>
      <c r="C12" s="29" t="s">
        <v>37</v>
      </c>
      <c r="D12" s="30" t="s">
        <v>38</v>
      </c>
      <c r="E12" s="6">
        <v>78.900000000000006</v>
      </c>
      <c r="F12" s="8">
        <v>45333</v>
      </c>
      <c r="G12" s="15">
        <v>45307</v>
      </c>
      <c r="H12" s="17">
        <f t="shared" si="1"/>
        <v>-26</v>
      </c>
      <c r="I12" s="17"/>
      <c r="J12" s="17"/>
      <c r="K12" s="17">
        <v>0</v>
      </c>
      <c r="L12" s="17">
        <f t="shared" si="2"/>
        <v>-26</v>
      </c>
      <c r="M12" s="18">
        <f t="shared" si="0"/>
        <v>-2051.4</v>
      </c>
    </row>
    <row r="13" spans="1:13" ht="30" customHeight="1" x14ac:dyDescent="0.25">
      <c r="A13" s="2" t="s">
        <v>39</v>
      </c>
      <c r="B13" s="2" t="s">
        <v>40</v>
      </c>
      <c r="C13" s="8">
        <v>45305</v>
      </c>
      <c r="D13" s="3" t="s">
        <v>41</v>
      </c>
      <c r="E13" s="6">
        <v>180</v>
      </c>
      <c r="F13" s="8">
        <v>45336</v>
      </c>
      <c r="G13" s="15">
        <v>45307</v>
      </c>
      <c r="H13" s="17">
        <f t="shared" si="1"/>
        <v>-29</v>
      </c>
      <c r="I13" s="17"/>
      <c r="J13" s="17"/>
      <c r="K13" s="17">
        <v>0</v>
      </c>
      <c r="L13" s="17">
        <f t="shared" si="2"/>
        <v>-29</v>
      </c>
      <c r="M13" s="18">
        <f t="shared" si="0"/>
        <v>-5220</v>
      </c>
    </row>
    <row r="14" spans="1:13" ht="30" customHeight="1" x14ac:dyDescent="0.25">
      <c r="A14" s="2" t="s">
        <v>42</v>
      </c>
      <c r="B14" s="2">
        <v>84</v>
      </c>
      <c r="C14" s="8">
        <v>45306</v>
      </c>
      <c r="D14" s="3" t="s">
        <v>43</v>
      </c>
      <c r="E14" s="6">
        <v>38574</v>
      </c>
      <c r="F14" s="8">
        <v>45366</v>
      </c>
      <c r="G14" s="15">
        <v>45320</v>
      </c>
      <c r="H14" s="17">
        <f t="shared" si="1"/>
        <v>-46</v>
      </c>
      <c r="I14" s="17"/>
      <c r="J14" s="17"/>
      <c r="K14" s="17">
        <v>0</v>
      </c>
      <c r="L14" s="17">
        <f t="shared" si="2"/>
        <v>-46</v>
      </c>
      <c r="M14" s="18">
        <f t="shared" si="0"/>
        <v>-1774404</v>
      </c>
    </row>
    <row r="15" spans="1:13" ht="30" customHeight="1" x14ac:dyDescent="0.25">
      <c r="A15" s="40" t="s">
        <v>44</v>
      </c>
      <c r="B15" s="40" t="s">
        <v>45</v>
      </c>
      <c r="C15" s="41">
        <v>45299</v>
      </c>
      <c r="D15" s="42" t="s">
        <v>46</v>
      </c>
      <c r="E15" s="43">
        <v>39910</v>
      </c>
      <c r="F15" s="44">
        <v>45329</v>
      </c>
      <c r="G15" s="45">
        <v>45382</v>
      </c>
      <c r="H15" s="17">
        <f t="shared" si="1"/>
        <v>53</v>
      </c>
      <c r="I15" s="17"/>
      <c r="J15" s="17"/>
      <c r="K15" s="17">
        <v>0</v>
      </c>
      <c r="L15" s="17">
        <f t="shared" si="2"/>
        <v>53</v>
      </c>
      <c r="M15" s="18">
        <f t="shared" si="0"/>
        <v>2115230</v>
      </c>
    </row>
    <row r="16" spans="1:13" ht="30" customHeight="1" x14ac:dyDescent="0.25">
      <c r="A16" s="2" t="s">
        <v>47</v>
      </c>
      <c r="B16" s="2" t="s">
        <v>48</v>
      </c>
      <c r="C16" s="8">
        <v>45313</v>
      </c>
      <c r="D16" s="3" t="s">
        <v>49</v>
      </c>
      <c r="E16" s="6">
        <v>260</v>
      </c>
      <c r="F16" s="8">
        <v>45351</v>
      </c>
      <c r="G16" s="15">
        <v>45320</v>
      </c>
      <c r="H16" s="17">
        <f t="shared" si="1"/>
        <v>-31</v>
      </c>
      <c r="I16" s="17"/>
      <c r="J16" s="17"/>
      <c r="K16" s="17">
        <v>0</v>
      </c>
      <c r="L16" s="17">
        <f t="shared" si="2"/>
        <v>-31</v>
      </c>
      <c r="M16" s="18">
        <f t="shared" si="0"/>
        <v>-8060</v>
      </c>
    </row>
    <row r="17" spans="1:13" ht="30" customHeight="1" x14ac:dyDescent="0.25">
      <c r="A17" s="27" t="s">
        <v>50</v>
      </c>
      <c r="B17" s="27" t="s">
        <v>51</v>
      </c>
      <c r="C17" s="29">
        <v>45318</v>
      </c>
      <c r="D17" s="30" t="s">
        <v>52</v>
      </c>
      <c r="E17" s="6">
        <v>4010</v>
      </c>
      <c r="F17" s="8">
        <v>45349</v>
      </c>
      <c r="G17" s="15">
        <v>45320</v>
      </c>
      <c r="H17" s="17">
        <f t="shared" si="1"/>
        <v>-29</v>
      </c>
      <c r="I17" s="17"/>
      <c r="J17" s="17"/>
      <c r="K17" s="17">
        <v>0</v>
      </c>
      <c r="L17" s="17">
        <f t="shared" si="2"/>
        <v>-29</v>
      </c>
      <c r="M17" s="18">
        <f t="shared" si="0"/>
        <v>-116290</v>
      </c>
    </row>
    <row r="18" spans="1:13" ht="30" customHeight="1" x14ac:dyDescent="0.25">
      <c r="A18" s="2" t="s">
        <v>53</v>
      </c>
      <c r="B18" s="10" t="s">
        <v>54</v>
      </c>
      <c r="C18" s="8">
        <v>45322</v>
      </c>
      <c r="D18" s="3" t="s">
        <v>35</v>
      </c>
      <c r="E18" s="6">
        <v>2120</v>
      </c>
      <c r="F18" s="8">
        <v>45351</v>
      </c>
      <c r="G18" s="15">
        <v>45329</v>
      </c>
      <c r="H18" s="17">
        <f t="shared" si="1"/>
        <v>-22</v>
      </c>
      <c r="I18" s="17"/>
      <c r="J18" s="17"/>
      <c r="K18" s="17">
        <v>0</v>
      </c>
      <c r="L18" s="17">
        <f t="shared" si="2"/>
        <v>-22</v>
      </c>
      <c r="M18" s="18">
        <f t="shared" si="0"/>
        <v>-46640</v>
      </c>
    </row>
    <row r="19" spans="1:13" ht="30" customHeight="1" x14ac:dyDescent="0.25">
      <c r="A19" s="2" t="s">
        <v>55</v>
      </c>
      <c r="B19" s="10">
        <v>1024031566</v>
      </c>
      <c r="C19" s="8">
        <v>45327</v>
      </c>
      <c r="D19" s="3" t="s">
        <v>38</v>
      </c>
      <c r="E19" s="6">
        <v>37.32</v>
      </c>
      <c r="F19" s="8">
        <v>45357</v>
      </c>
      <c r="G19" s="15">
        <v>45338</v>
      </c>
      <c r="H19" s="17">
        <f t="shared" si="1"/>
        <v>-19</v>
      </c>
      <c r="I19" s="17"/>
      <c r="J19" s="17"/>
      <c r="K19" s="17">
        <v>0</v>
      </c>
      <c r="L19" s="17">
        <f t="shared" si="2"/>
        <v>-19</v>
      </c>
      <c r="M19" s="18">
        <f t="shared" si="0"/>
        <v>-709.08</v>
      </c>
    </row>
    <row r="20" spans="1:13" ht="30" customHeight="1" x14ac:dyDescent="0.25">
      <c r="A20" s="27" t="s">
        <v>56</v>
      </c>
      <c r="B20" s="27" t="s">
        <v>57</v>
      </c>
      <c r="C20" s="29">
        <v>45323</v>
      </c>
      <c r="D20" s="30" t="s">
        <v>58</v>
      </c>
      <c r="E20" s="6">
        <v>388.58</v>
      </c>
      <c r="F20" s="8">
        <v>45365</v>
      </c>
      <c r="G20" s="15">
        <v>45331</v>
      </c>
      <c r="H20" s="17">
        <f t="shared" si="1"/>
        <v>-34</v>
      </c>
      <c r="I20" s="17"/>
      <c r="J20" s="17"/>
      <c r="K20" s="17">
        <v>0</v>
      </c>
      <c r="L20" s="17">
        <f t="shared" si="2"/>
        <v>-34</v>
      </c>
      <c r="M20" s="18">
        <f t="shared" si="0"/>
        <v>-13211.72</v>
      </c>
    </row>
    <row r="21" spans="1:13" ht="30" customHeight="1" x14ac:dyDescent="0.25">
      <c r="A21" s="27" t="s">
        <v>59</v>
      </c>
      <c r="B21" s="27" t="s">
        <v>60</v>
      </c>
      <c r="C21" s="29">
        <v>45344</v>
      </c>
      <c r="D21" s="30" t="s">
        <v>52</v>
      </c>
      <c r="E21" s="6">
        <v>100</v>
      </c>
      <c r="F21" s="8">
        <v>45373</v>
      </c>
      <c r="G21" s="15">
        <v>45346</v>
      </c>
      <c r="H21" s="17">
        <f t="shared" si="1"/>
        <v>-27</v>
      </c>
      <c r="I21" s="17"/>
      <c r="J21" s="17"/>
      <c r="K21" s="17">
        <v>0</v>
      </c>
      <c r="L21" s="17">
        <f t="shared" si="2"/>
        <v>-27</v>
      </c>
      <c r="M21" s="18">
        <f t="shared" si="0"/>
        <v>-2700</v>
      </c>
    </row>
    <row r="22" spans="1:13" ht="30" customHeight="1" x14ac:dyDescent="0.25">
      <c r="A22" s="27" t="s">
        <v>61</v>
      </c>
      <c r="B22" s="27" t="s">
        <v>62</v>
      </c>
      <c r="C22" s="29">
        <v>45344</v>
      </c>
      <c r="D22" s="30" t="s">
        <v>63</v>
      </c>
      <c r="E22" s="6">
        <v>113.64</v>
      </c>
      <c r="F22" s="8">
        <v>45382</v>
      </c>
      <c r="G22" s="15">
        <v>45346</v>
      </c>
      <c r="H22" s="17">
        <f t="shared" si="1"/>
        <v>-36</v>
      </c>
      <c r="I22" s="17"/>
      <c r="J22" s="17"/>
      <c r="K22" s="17">
        <v>0</v>
      </c>
      <c r="L22" s="17">
        <f t="shared" si="2"/>
        <v>-36</v>
      </c>
      <c r="M22" s="18">
        <f t="shared" si="0"/>
        <v>-4091.04</v>
      </c>
    </row>
    <row r="23" spans="1:13" ht="30" customHeight="1" x14ac:dyDescent="0.25">
      <c r="A23" s="27" t="s">
        <v>64</v>
      </c>
      <c r="B23" s="32" t="s">
        <v>65</v>
      </c>
      <c r="C23" s="29">
        <v>45347</v>
      </c>
      <c r="D23" s="30" t="s">
        <v>66</v>
      </c>
      <c r="E23" s="6">
        <v>1275</v>
      </c>
      <c r="F23" s="8">
        <v>45376</v>
      </c>
      <c r="G23" s="15">
        <v>45349</v>
      </c>
      <c r="H23" s="17">
        <f t="shared" si="1"/>
        <v>-27</v>
      </c>
      <c r="I23" s="17"/>
      <c r="J23" s="17"/>
      <c r="K23" s="17">
        <v>0</v>
      </c>
      <c r="L23" s="17">
        <f t="shared" si="2"/>
        <v>-27</v>
      </c>
      <c r="M23" s="18">
        <f t="shared" si="0"/>
        <v>-34425</v>
      </c>
    </row>
    <row r="24" spans="1:13" ht="30" customHeight="1" x14ac:dyDescent="0.25">
      <c r="A24" s="2" t="s">
        <v>67</v>
      </c>
      <c r="B24" s="2" t="s">
        <v>68</v>
      </c>
      <c r="C24" s="8">
        <v>45351</v>
      </c>
      <c r="D24" s="3" t="s">
        <v>69</v>
      </c>
      <c r="E24" s="6">
        <v>712.8</v>
      </c>
      <c r="F24" s="8">
        <v>45412</v>
      </c>
      <c r="G24" s="15">
        <v>45357</v>
      </c>
      <c r="H24" s="17">
        <f t="shared" si="1"/>
        <v>-55</v>
      </c>
      <c r="I24" s="17"/>
      <c r="J24" s="17"/>
      <c r="K24" s="17">
        <v>0</v>
      </c>
      <c r="L24" s="17">
        <f t="shared" si="2"/>
        <v>-55</v>
      </c>
      <c r="M24" s="18">
        <f t="shared" si="0"/>
        <v>-39204</v>
      </c>
    </row>
    <row r="25" spans="1:13" ht="30" customHeight="1" x14ac:dyDescent="0.25">
      <c r="A25" s="2" t="s">
        <v>70</v>
      </c>
      <c r="B25" s="2">
        <v>4500040</v>
      </c>
      <c r="C25" s="8">
        <v>45351</v>
      </c>
      <c r="D25" s="3" t="s">
        <v>71</v>
      </c>
      <c r="E25" s="6">
        <v>1215</v>
      </c>
      <c r="F25" s="8">
        <v>45387</v>
      </c>
      <c r="G25" s="15">
        <v>45357</v>
      </c>
      <c r="H25" s="17">
        <f t="shared" si="1"/>
        <v>-30</v>
      </c>
      <c r="I25" s="17"/>
      <c r="J25" s="17"/>
      <c r="K25" s="17">
        <v>0</v>
      </c>
      <c r="L25" s="17">
        <f t="shared" si="2"/>
        <v>-30</v>
      </c>
      <c r="M25" s="18">
        <f t="shared" si="0"/>
        <v>-36450</v>
      </c>
    </row>
    <row r="26" spans="1:13" ht="30" customHeight="1" x14ac:dyDescent="0.25">
      <c r="A26" s="27" t="s">
        <v>72</v>
      </c>
      <c r="B26" s="33" t="s">
        <v>73</v>
      </c>
      <c r="C26" s="29">
        <v>45356</v>
      </c>
      <c r="D26" s="30" t="s">
        <v>74</v>
      </c>
      <c r="E26" s="6">
        <v>181.82</v>
      </c>
      <c r="F26" s="8">
        <v>45386</v>
      </c>
      <c r="G26" s="15">
        <v>45357</v>
      </c>
      <c r="H26" s="17">
        <f t="shared" si="1"/>
        <v>-29</v>
      </c>
      <c r="I26" s="17"/>
      <c r="J26" s="17"/>
      <c r="K26" s="17">
        <v>0</v>
      </c>
      <c r="L26" s="17">
        <f t="shared" si="2"/>
        <v>-29</v>
      </c>
      <c r="M26" s="18">
        <f t="shared" si="0"/>
        <v>-5272.78</v>
      </c>
    </row>
    <row r="27" spans="1:13" ht="30" customHeight="1" x14ac:dyDescent="0.25">
      <c r="A27" s="27" t="s">
        <v>75</v>
      </c>
      <c r="B27" s="33" t="s">
        <v>76</v>
      </c>
      <c r="C27" s="29">
        <v>45351</v>
      </c>
      <c r="D27" s="30" t="s">
        <v>77</v>
      </c>
      <c r="E27" s="6">
        <v>1250</v>
      </c>
      <c r="F27" s="8">
        <v>45387</v>
      </c>
      <c r="G27" s="15">
        <v>45359</v>
      </c>
      <c r="H27" s="17">
        <f t="shared" si="1"/>
        <v>-28</v>
      </c>
      <c r="I27" s="17"/>
      <c r="J27" s="17"/>
      <c r="K27" s="17">
        <v>0</v>
      </c>
      <c r="L27" s="17">
        <f t="shared" si="2"/>
        <v>-28</v>
      </c>
      <c r="M27" s="18">
        <f t="shared" si="0"/>
        <v>-35000</v>
      </c>
    </row>
    <row r="28" spans="1:13" ht="30" customHeight="1" x14ac:dyDescent="0.25">
      <c r="A28" s="27" t="s">
        <v>78</v>
      </c>
      <c r="B28" s="34">
        <v>1024060536</v>
      </c>
      <c r="C28" s="29">
        <v>45357</v>
      </c>
      <c r="D28" s="3" t="s">
        <v>38</v>
      </c>
      <c r="E28" s="6">
        <v>91.87</v>
      </c>
      <c r="F28" s="8">
        <v>45387</v>
      </c>
      <c r="G28" s="15">
        <v>45359</v>
      </c>
      <c r="H28" s="17">
        <f t="shared" si="1"/>
        <v>-28</v>
      </c>
      <c r="I28" s="17"/>
      <c r="J28" s="17"/>
      <c r="K28" s="17">
        <v>0</v>
      </c>
      <c r="L28" s="17">
        <f t="shared" si="2"/>
        <v>-28</v>
      </c>
      <c r="M28" s="18">
        <f t="shared" si="0"/>
        <v>-2572.36</v>
      </c>
    </row>
    <row r="29" spans="1:13" ht="30" customHeight="1" x14ac:dyDescent="0.25">
      <c r="A29" s="27" t="s">
        <v>79</v>
      </c>
      <c r="B29" s="35" t="s">
        <v>80</v>
      </c>
      <c r="C29" s="29">
        <v>45352</v>
      </c>
      <c r="D29" s="30" t="s">
        <v>81</v>
      </c>
      <c r="E29" s="6">
        <v>216</v>
      </c>
      <c r="F29" s="8">
        <v>45389</v>
      </c>
      <c r="G29" s="15">
        <v>45359</v>
      </c>
      <c r="H29" s="17">
        <f t="shared" si="1"/>
        <v>-30</v>
      </c>
      <c r="I29" s="17"/>
      <c r="J29" s="17"/>
      <c r="K29" s="17">
        <v>0</v>
      </c>
      <c r="L29" s="17">
        <f t="shared" si="2"/>
        <v>-30</v>
      </c>
      <c r="M29" s="18">
        <f t="shared" si="0"/>
        <v>-6480</v>
      </c>
    </row>
    <row r="30" spans="1:13" ht="30" customHeight="1" x14ac:dyDescent="0.25">
      <c r="A30" s="27" t="s">
        <v>82</v>
      </c>
      <c r="B30" s="32" t="s">
        <v>83</v>
      </c>
      <c r="C30" s="29">
        <v>45351</v>
      </c>
      <c r="D30" s="30" t="s">
        <v>58</v>
      </c>
      <c r="E30" s="6">
        <v>71.19</v>
      </c>
      <c r="F30" s="29">
        <v>45394</v>
      </c>
      <c r="G30" s="15">
        <v>45359</v>
      </c>
      <c r="H30" s="17">
        <f t="shared" si="1"/>
        <v>-35</v>
      </c>
      <c r="I30" s="17"/>
      <c r="J30" s="17"/>
      <c r="K30" s="17">
        <v>0</v>
      </c>
      <c r="L30" s="17">
        <f t="shared" si="2"/>
        <v>-35</v>
      </c>
      <c r="M30" s="18">
        <f t="shared" si="0"/>
        <v>-2491.65</v>
      </c>
    </row>
    <row r="31" spans="1:13" ht="30" customHeight="1" x14ac:dyDescent="0.25">
      <c r="A31" s="27" t="s">
        <v>84</v>
      </c>
      <c r="B31" s="35" t="s">
        <v>85</v>
      </c>
      <c r="C31" s="29">
        <v>45358</v>
      </c>
      <c r="D31" s="30" t="s">
        <v>86</v>
      </c>
      <c r="E31" s="6">
        <v>8859.11</v>
      </c>
      <c r="F31" s="29">
        <v>45389</v>
      </c>
      <c r="G31" s="15">
        <v>45363</v>
      </c>
      <c r="H31" s="17">
        <f t="shared" si="1"/>
        <v>-26</v>
      </c>
      <c r="I31" s="17"/>
      <c r="J31" s="17"/>
      <c r="K31" s="17">
        <v>0</v>
      </c>
      <c r="L31" s="17">
        <f t="shared" si="2"/>
        <v>-26</v>
      </c>
      <c r="M31" s="18">
        <f t="shared" si="0"/>
        <v>-230336.86000000002</v>
      </c>
    </row>
    <row r="32" spans="1:13" ht="30" customHeight="1" x14ac:dyDescent="0.25">
      <c r="A32" s="2" t="s">
        <v>87</v>
      </c>
      <c r="B32" s="2" t="s">
        <v>88</v>
      </c>
      <c r="C32" s="8">
        <v>45362</v>
      </c>
      <c r="D32" s="3" t="s">
        <v>89</v>
      </c>
      <c r="E32" s="6">
        <v>800</v>
      </c>
      <c r="F32" s="8">
        <v>45392</v>
      </c>
      <c r="G32" s="15">
        <v>45363</v>
      </c>
      <c r="H32" s="17">
        <f t="shared" si="1"/>
        <v>-29</v>
      </c>
      <c r="I32" s="17"/>
      <c r="J32" s="17"/>
      <c r="K32" s="17">
        <v>0</v>
      </c>
      <c r="L32" s="17">
        <f t="shared" si="2"/>
        <v>-29</v>
      </c>
      <c r="M32" s="18">
        <f t="shared" si="0"/>
        <v>-23200</v>
      </c>
    </row>
    <row r="33" spans="1:13" ht="30" customHeight="1" x14ac:dyDescent="0.25">
      <c r="A33" s="2" t="s">
        <v>90</v>
      </c>
      <c r="B33" s="2" t="s">
        <v>91</v>
      </c>
      <c r="C33" s="8">
        <v>45364</v>
      </c>
      <c r="D33" s="3" t="s">
        <v>52</v>
      </c>
      <c r="E33" s="6">
        <v>96</v>
      </c>
      <c r="F33" s="8">
        <v>45399</v>
      </c>
      <c r="G33" s="15">
        <v>45371</v>
      </c>
      <c r="H33" s="17">
        <f t="shared" si="1"/>
        <v>-28</v>
      </c>
      <c r="I33" s="17"/>
      <c r="J33" s="17"/>
      <c r="K33" s="17">
        <v>0</v>
      </c>
      <c r="L33" s="17">
        <f t="shared" si="2"/>
        <v>-28</v>
      </c>
      <c r="M33" s="18">
        <f t="shared" si="0"/>
        <v>-2688</v>
      </c>
    </row>
    <row r="34" spans="1:13" ht="30" customHeight="1" x14ac:dyDescent="0.25">
      <c r="A34" s="2" t="s">
        <v>92</v>
      </c>
      <c r="B34" s="36" t="s">
        <v>96</v>
      </c>
      <c r="C34" s="8">
        <v>45368</v>
      </c>
      <c r="D34" s="3" t="s">
        <v>93</v>
      </c>
      <c r="E34" s="6">
        <v>411.06</v>
      </c>
      <c r="F34" s="8">
        <v>45412</v>
      </c>
      <c r="G34" s="15">
        <v>45371</v>
      </c>
      <c r="H34" s="17">
        <f t="shared" si="1"/>
        <v>-41</v>
      </c>
      <c r="I34" s="17"/>
      <c r="J34" s="17"/>
      <c r="K34" s="17">
        <v>0</v>
      </c>
      <c r="L34" s="17">
        <f t="shared" si="2"/>
        <v>-41</v>
      </c>
      <c r="M34" s="18">
        <f t="shared" si="0"/>
        <v>-16853.46</v>
      </c>
    </row>
    <row r="35" spans="1:13" ht="30" customHeight="1" x14ac:dyDescent="0.25">
      <c r="A35" s="2" t="s">
        <v>94</v>
      </c>
      <c r="B35" s="10" t="s">
        <v>95</v>
      </c>
      <c r="C35" s="8">
        <v>45364</v>
      </c>
      <c r="D35" s="3" t="s">
        <v>86</v>
      </c>
      <c r="E35" s="6">
        <v>2977.55</v>
      </c>
      <c r="F35" s="8">
        <v>45401</v>
      </c>
      <c r="G35" s="15">
        <v>45371</v>
      </c>
      <c r="H35" s="17">
        <f t="shared" si="1"/>
        <v>-30</v>
      </c>
      <c r="I35" s="17"/>
      <c r="J35" s="17"/>
      <c r="K35" s="17">
        <v>0</v>
      </c>
      <c r="L35" s="17">
        <f t="shared" si="2"/>
        <v>-30</v>
      </c>
      <c r="M35" s="18">
        <f t="shared" si="0"/>
        <v>-89326.5</v>
      </c>
    </row>
    <row r="36" spans="1:13" ht="30" customHeight="1" x14ac:dyDescent="0.25">
      <c r="A36" s="27" t="s">
        <v>100</v>
      </c>
      <c r="B36" s="32">
        <v>3</v>
      </c>
      <c r="C36" s="29">
        <v>45371</v>
      </c>
      <c r="D36" s="30" t="s">
        <v>101</v>
      </c>
      <c r="E36" s="6">
        <v>759.43</v>
      </c>
      <c r="F36" s="8">
        <v>45401</v>
      </c>
      <c r="G36" s="38">
        <v>45372</v>
      </c>
      <c r="H36" s="17">
        <f t="shared" si="1"/>
        <v>-29</v>
      </c>
      <c r="I36" s="17"/>
      <c r="J36" s="17"/>
      <c r="K36" s="17">
        <v>0</v>
      </c>
      <c r="L36" s="17">
        <f t="shared" si="2"/>
        <v>-29</v>
      </c>
      <c r="M36" s="18">
        <f t="shared" si="0"/>
        <v>-22023.469999999998</v>
      </c>
    </row>
    <row r="37" spans="1:13" ht="30" customHeight="1" x14ac:dyDescent="0.25">
      <c r="A37" s="27" t="s">
        <v>109</v>
      </c>
      <c r="B37" s="37" t="s">
        <v>98</v>
      </c>
      <c r="C37" s="29">
        <v>45371</v>
      </c>
      <c r="D37" s="30" t="s">
        <v>99</v>
      </c>
      <c r="E37" s="6">
        <v>2560</v>
      </c>
      <c r="F37" s="8">
        <v>45432</v>
      </c>
      <c r="G37" s="38">
        <v>45372</v>
      </c>
      <c r="H37" s="17">
        <f t="shared" si="1"/>
        <v>-60</v>
      </c>
      <c r="I37" s="17"/>
      <c r="J37" s="17"/>
      <c r="K37" s="17">
        <v>0</v>
      </c>
      <c r="L37" s="17">
        <f t="shared" si="2"/>
        <v>-60</v>
      </c>
      <c r="M37" s="18">
        <f t="shared" si="0"/>
        <v>-153600</v>
      </c>
    </row>
    <row r="38" spans="1:13" ht="30" customHeight="1" x14ac:dyDescent="0.25">
      <c r="A38" s="27" t="s">
        <v>97</v>
      </c>
      <c r="B38" s="37" t="s">
        <v>110</v>
      </c>
      <c r="C38" s="29">
        <v>45371</v>
      </c>
      <c r="D38" s="30" t="s">
        <v>99</v>
      </c>
      <c r="E38" s="6">
        <v>4800</v>
      </c>
      <c r="F38" s="8">
        <v>45432</v>
      </c>
      <c r="G38" s="38">
        <v>45372</v>
      </c>
      <c r="H38" s="17">
        <f t="shared" si="1"/>
        <v>-60</v>
      </c>
      <c r="I38" s="17"/>
      <c r="J38" s="17"/>
      <c r="K38" s="17">
        <v>0</v>
      </c>
      <c r="L38" s="17">
        <f t="shared" si="2"/>
        <v>-60</v>
      </c>
      <c r="M38" s="18">
        <f t="shared" si="0"/>
        <v>-288000</v>
      </c>
    </row>
    <row r="39" spans="1:13" ht="30" customHeight="1" x14ac:dyDescent="0.25">
      <c r="A39" s="2" t="s">
        <v>102</v>
      </c>
      <c r="B39" s="2" t="s">
        <v>103</v>
      </c>
      <c r="C39" s="8">
        <v>45373</v>
      </c>
      <c r="D39" s="3" t="s">
        <v>104</v>
      </c>
      <c r="E39" s="6">
        <v>3344</v>
      </c>
      <c r="F39" s="8">
        <v>45403</v>
      </c>
      <c r="G39" s="15">
        <v>45374</v>
      </c>
      <c r="H39" s="17">
        <f t="shared" si="1"/>
        <v>-29</v>
      </c>
      <c r="I39" s="17"/>
      <c r="J39" s="17"/>
      <c r="K39" s="17">
        <v>0</v>
      </c>
      <c r="L39" s="17">
        <f t="shared" si="2"/>
        <v>-29</v>
      </c>
      <c r="M39" s="18">
        <f t="shared" si="0"/>
        <v>-96976</v>
      </c>
    </row>
    <row r="40" spans="1:13" ht="30" customHeight="1" x14ac:dyDescent="0.25">
      <c r="A40" s="27" t="s">
        <v>105</v>
      </c>
      <c r="B40" s="27" t="s">
        <v>106</v>
      </c>
      <c r="C40" s="29">
        <v>45370</v>
      </c>
      <c r="D40" s="30" t="s">
        <v>81</v>
      </c>
      <c r="E40" s="6">
        <v>103</v>
      </c>
      <c r="F40" s="8">
        <v>45406</v>
      </c>
      <c r="G40" s="15">
        <v>45379</v>
      </c>
      <c r="H40" s="17">
        <f t="shared" si="1"/>
        <v>-27</v>
      </c>
      <c r="I40" s="17"/>
      <c r="J40" s="17"/>
      <c r="K40" s="17">
        <v>0</v>
      </c>
      <c r="L40" s="17">
        <f t="shared" si="2"/>
        <v>-27</v>
      </c>
      <c r="M40" s="18">
        <f t="shared" si="0"/>
        <v>-2781</v>
      </c>
    </row>
    <row r="41" spans="1:13" ht="30" customHeight="1" x14ac:dyDescent="0.25">
      <c r="A41" s="27" t="s">
        <v>107</v>
      </c>
      <c r="B41" s="39" t="s">
        <v>108</v>
      </c>
      <c r="C41" s="29">
        <v>45372</v>
      </c>
      <c r="D41" s="30" t="s">
        <v>58</v>
      </c>
      <c r="E41" s="6">
        <v>425.92</v>
      </c>
      <c r="F41" s="8">
        <v>45408</v>
      </c>
      <c r="G41" s="15">
        <v>45379</v>
      </c>
      <c r="H41" s="17">
        <f t="shared" si="1"/>
        <v>-29</v>
      </c>
      <c r="I41" s="17"/>
      <c r="J41" s="17"/>
      <c r="K41" s="17">
        <v>0</v>
      </c>
      <c r="L41" s="17">
        <f t="shared" si="2"/>
        <v>-29</v>
      </c>
      <c r="M41" s="18">
        <f t="shared" si="0"/>
        <v>-12351.68</v>
      </c>
    </row>
    <row r="43" spans="1:13" x14ac:dyDescent="0.25">
      <c r="D43" s="12" t="s">
        <v>5</v>
      </c>
      <c r="E43" s="13">
        <f>SUM(E7:E41)</f>
        <v>117898.68000000001</v>
      </c>
      <c r="M43" s="14">
        <f>SUM(M7:M41)</f>
        <v>-1002188.14</v>
      </c>
    </row>
    <row r="44" spans="1:13" ht="15.75" thickBot="1" x14ac:dyDescent="0.3"/>
    <row r="45" spans="1:13" ht="15.75" thickBot="1" x14ac:dyDescent="0.3">
      <c r="A45" s="46" t="s">
        <v>6</v>
      </c>
      <c r="B45" s="46"/>
      <c r="C45" s="46"/>
      <c r="D45" s="47"/>
      <c r="E45" s="24" t="s">
        <v>19</v>
      </c>
      <c r="F45" s="25">
        <f>SUM(M43/E43)</f>
        <v>-8.5004186645685937</v>
      </c>
    </row>
  </sheetData>
  <mergeCells count="5">
    <mergeCell ref="A45:D45"/>
    <mergeCell ref="A2:M2"/>
    <mergeCell ref="A1:M1"/>
    <mergeCell ref="F5:H5"/>
    <mergeCell ref="I5:K5"/>
  </mergeCells>
  <pageMargins left="0.70866141732283472" right="0" top="0.35433070866141736" bottom="0.55118110236220474" header="0.31496062992125984" footer="0.31496062992125984"/>
  <pageSetup paperSize="9" scale="80" orientation="landscape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VIGNOLA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2024-04-04T08:50:18Z</cp:lastPrinted>
  <dcterms:created xsi:type="dcterms:W3CDTF">2014-06-06T09:04:24Z</dcterms:created>
  <dcterms:modified xsi:type="dcterms:W3CDTF">2024-04-06T08:29:56Z</dcterms:modified>
</cp:coreProperties>
</file>