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3 ALTRO\6 FIS - contratto istituto parte economica\A.S. 2023-2024\"/>
    </mc:Choice>
  </mc:AlternateContent>
  <xr:revisionPtr revIDLastSave="0" documentId="13_ncr:1_{A6C18320-A4FF-4C91-9E7E-236FE3BFE8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G13" i="1"/>
  <c r="G14" i="1"/>
  <c r="K14" i="1" s="1"/>
  <c r="N14" i="1" s="1"/>
  <c r="G15" i="1"/>
  <c r="G16" i="1"/>
  <c r="G17" i="1"/>
  <c r="G18" i="1"/>
  <c r="K18" i="1" s="1"/>
  <c r="N18" i="1" s="1"/>
  <c r="G19" i="1"/>
  <c r="K19" i="1" s="1"/>
  <c r="N19" i="1" s="1"/>
  <c r="G20" i="1"/>
  <c r="K20" i="1" s="1"/>
  <c r="N20" i="1" s="1"/>
  <c r="G21" i="1"/>
  <c r="K21" i="1" s="1"/>
  <c r="N21" i="1" s="1"/>
  <c r="G22" i="1"/>
  <c r="G23" i="1"/>
  <c r="G24" i="1"/>
  <c r="G12" i="1"/>
  <c r="I39" i="1"/>
  <c r="E39" i="1"/>
  <c r="C39" i="1"/>
  <c r="G38" i="1"/>
  <c r="G39" i="1" s="1"/>
  <c r="G33" i="1"/>
  <c r="K33" i="1" s="1"/>
  <c r="K38" i="1" l="1"/>
  <c r="K39" i="1" s="1"/>
  <c r="C56" i="1"/>
  <c r="I48" i="1"/>
  <c r="E48" i="1"/>
  <c r="C48" i="1"/>
  <c r="G47" i="1"/>
  <c r="K47" i="1" s="1"/>
  <c r="I34" i="1"/>
  <c r="E34" i="1"/>
  <c r="C34" i="1"/>
  <c r="I44" i="1"/>
  <c r="E44" i="1"/>
  <c r="C44" i="1"/>
  <c r="G43" i="1"/>
  <c r="K43" i="1" s="1"/>
  <c r="K48" i="1" l="1"/>
  <c r="C66" i="1" s="1"/>
  <c r="G48" i="1"/>
  <c r="K44" i="1"/>
  <c r="C65" i="1" s="1"/>
  <c r="G44" i="1"/>
  <c r="K17" i="1"/>
  <c r="N17" i="1" s="1"/>
  <c r="E25" i="1"/>
  <c r="C67" i="1" l="1"/>
  <c r="K23" i="1"/>
  <c r="N23" i="1" s="1"/>
  <c r="I25" i="1"/>
  <c r="C25" i="1"/>
  <c r="K13" i="1"/>
  <c r="N13" i="1" s="1"/>
  <c r="K15" i="1"/>
  <c r="N15" i="1" s="1"/>
  <c r="K16" i="1"/>
  <c r="N16" i="1" s="1"/>
  <c r="K22" i="1"/>
  <c r="N22" i="1" s="1"/>
  <c r="K24" i="1"/>
  <c r="K12" i="1"/>
  <c r="C55" i="1" l="1"/>
  <c r="N12" i="1"/>
  <c r="C58" i="1"/>
  <c r="N24" i="1"/>
  <c r="C54" i="1"/>
  <c r="C57" i="1"/>
  <c r="C75" i="1"/>
  <c r="G34" i="1"/>
  <c r="K25" i="1"/>
  <c r="G25" i="1"/>
  <c r="C73" i="1" l="1"/>
  <c r="N25" i="1"/>
  <c r="C59" i="1"/>
  <c r="K34" i="1"/>
  <c r="C62" i="1" s="1"/>
  <c r="I54" i="1" l="1"/>
  <c r="C77" i="1"/>
  <c r="C63" i="1"/>
  <c r="F54" i="1" l="1"/>
  <c r="K54" i="1"/>
</calcChain>
</file>

<file path=xl/sharedStrings.xml><?xml version="1.0" encoding="utf-8"?>
<sst xmlns="http://schemas.openxmlformats.org/spreadsheetml/2006/main" count="104" uniqueCount="62">
  <si>
    <t>TIPO COMPENSO</t>
  </si>
  <si>
    <t>SPESA PREVISTA</t>
  </si>
  <si>
    <t>SPESA EFFETTIVA</t>
  </si>
  <si>
    <t>TOTALE ECONOMIA</t>
  </si>
  <si>
    <t>indennità sostituto del dsga (allegato 4)</t>
  </si>
  <si>
    <t>indennità direzione dsga (allegato 4)</t>
  </si>
  <si>
    <t>NON ASSEGNATA IN CONTRATTAZIONE</t>
  </si>
  <si>
    <t>incarichi specifici coll. scol  (allegato 7)</t>
  </si>
  <si>
    <t>incarichi specifici ass. amm.vi  (allegato 9)</t>
  </si>
  <si>
    <t>compensi FIS ass. amm.vi  (allegato 9)</t>
  </si>
  <si>
    <t>compensi FIS coll. scol. (allegato 7)</t>
  </si>
  <si>
    <t>Flussi immigratori (allegato 11)</t>
  </si>
  <si>
    <t>ore eccedenti doc. infanzia e primaria (allegato 10)</t>
  </si>
  <si>
    <t>FIS</t>
  </si>
  <si>
    <t>FUNZIONI STRUMENTALI DOCENTI</t>
  </si>
  <si>
    <t>INCARICHI SPECIFICI ATA</t>
  </si>
  <si>
    <t>ORE ECCEDENTI SOSTITUZIONI DOCENTI</t>
  </si>
  <si>
    <t>totale</t>
  </si>
  <si>
    <t>ORE ECCEDENTI SOSTITUZIONI COLL. SCOL</t>
  </si>
  <si>
    <t>economia complessiva</t>
  </si>
  <si>
    <t>funzioni strumentali (allegato 2)</t>
  </si>
  <si>
    <t>ECONOMIA</t>
  </si>
  <si>
    <t>TOTALI ECONOMIE FIS</t>
  </si>
  <si>
    <t>commissioni docenti infanzia  (allegato  6)</t>
  </si>
  <si>
    <t>commissioni docenti primaria  (allegato  5)</t>
  </si>
  <si>
    <t>TOTALE DOCENTI</t>
  </si>
  <si>
    <t>TOTALE</t>
  </si>
  <si>
    <t xml:space="preserve">DOCENTI SICUREZZA </t>
  </si>
  <si>
    <t>ATA SICUREZZA</t>
  </si>
  <si>
    <t>PAGATO</t>
  </si>
  <si>
    <t>Compensi pagati tramite il MEF con la funzione del cedolino unico</t>
  </si>
  <si>
    <t>Compensi liquidati con fondi del bilancio della scuola</t>
  </si>
  <si>
    <t>2554-5</t>
  </si>
  <si>
    <t>2554-6</t>
  </si>
  <si>
    <t>ORE ECCEDENTI</t>
  </si>
  <si>
    <t>TOTALE FONDI</t>
  </si>
  <si>
    <t>ecomomia ced. unico</t>
  </si>
  <si>
    <t>economia bilancio scuola</t>
  </si>
  <si>
    <t>SPESA PREVISTA lordo dipendente</t>
  </si>
  <si>
    <t>TOTALE ECONOMIA lordo dipendente</t>
  </si>
  <si>
    <t xml:space="preserve">TOTALE ECONOMIA lordo dipendente </t>
  </si>
  <si>
    <t>ECONOMIE</t>
  </si>
  <si>
    <t xml:space="preserve">FLUSSI IMMIGRATORI </t>
  </si>
  <si>
    <t>ore eccedenti fondi FIS infanzia primaria  (allegato 10)</t>
  </si>
  <si>
    <t>Docenti - commissione sicurezza (allegato 15)</t>
  </si>
  <si>
    <t>ATA - commissione sicurezza (allegato 15)</t>
  </si>
  <si>
    <t>COMPENSI RELATIVI AL CONTRATTO INTEGRATIVO DI ISTITUTO A.S. 2022/2023 - sottoscritto in data 13/01/2023</t>
  </si>
  <si>
    <t>DETERMINAZIONE ECONOMIE  MOF A.S. 2022/2023</t>
  </si>
  <si>
    <t>ECONOMIE ORE ECCEDENTI COLL. SCOL.  A.S. 2022/2023</t>
  </si>
  <si>
    <t>ECONOMIE SPESE SICUREZZA  A.S. 2022/2023</t>
  </si>
  <si>
    <t>RIEPILOGO SINTETICO ECONOMIE MOF A.S. 2022/2023</t>
  </si>
  <si>
    <t>RIEPILOGO  ECONOMIE MOF A.S. 2022/2023 nei capitoli del MEF per cedolino unico</t>
  </si>
  <si>
    <t>ECONOMIE FUNZIONI MISTE COLL. SCOL.  A.S. 2022/2023</t>
  </si>
  <si>
    <t>ore eccedenti personale ATA  (allegato 12)</t>
  </si>
  <si>
    <t>Funzioni miste personale ATA  (allegato 12)</t>
  </si>
  <si>
    <t>FIS+FS+INC. SPEC.+ AREE RISCHIO</t>
  </si>
  <si>
    <t>SI</t>
  </si>
  <si>
    <t>Coordinatori plesso + Collaboratori DS (allegato 3)</t>
  </si>
  <si>
    <t>TOTALE ECONOMIA definitiva</t>
  </si>
  <si>
    <t>ulteriori compensi per utilizzo economie decisi il 28/8/2023</t>
  </si>
  <si>
    <t>SPESA EFFETTIVA lordo dipendente</t>
  </si>
  <si>
    <t>SPESA EFFETTIVA  lordo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</si>
</sst>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166" fontId="1" fillId="0" borderId="1" xfId="0" applyNumberFormat="1" applyFont="1" applyBorder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topLeftCell="A4" workbookViewId="0">
      <selection activeCell="U16" sqref="U16"/>
    </sheetView>
  </sheetViews>
  <sheetFormatPr defaultRowHeight="15" x14ac:dyDescent="0.25"/>
  <cols>
    <col min="2" max="2" width="39.42578125" customWidth="1"/>
    <col min="4" max="4" width="2.140625" customWidth="1"/>
    <col min="5" max="5" width="9.140625" customWidth="1"/>
    <col min="6" max="6" width="3.28515625" customWidth="1"/>
    <col min="7" max="7" width="13.42578125" customWidth="1"/>
    <col min="8" max="8" width="4" hidden="1" customWidth="1"/>
    <col min="10" max="10" width="7.42578125" customWidth="1"/>
    <col min="12" max="12" width="1.85546875" customWidth="1"/>
    <col min="13" max="13" width="11" customWidth="1"/>
    <col min="14" max="14" width="11.7109375" customWidth="1"/>
    <col min="15" max="15" width="11.5703125" bestFit="1" customWidth="1"/>
  </cols>
  <sheetData>
    <row r="2" spans="1:15" ht="18.75" x14ac:dyDescent="0.3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18.7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18.7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18.75" x14ac:dyDescent="0.3">
      <c r="A5" s="3" t="s">
        <v>47</v>
      </c>
      <c r="B5" s="3"/>
    </row>
    <row r="6" spans="1:15" ht="18.75" x14ac:dyDescent="0.3">
      <c r="A6" s="3"/>
      <c r="B6" s="3"/>
    </row>
    <row r="9" spans="1:15" x14ac:dyDescent="0.25">
      <c r="A9" t="s">
        <v>30</v>
      </c>
      <c r="M9" s="91" t="s">
        <v>59</v>
      </c>
    </row>
    <row r="10" spans="1:15" ht="15" customHeight="1" x14ac:dyDescent="0.25">
      <c r="M10" s="91"/>
    </row>
    <row r="11" spans="1:15" ht="45" customHeight="1" x14ac:dyDescent="0.25">
      <c r="A11" s="1" t="s">
        <v>0</v>
      </c>
      <c r="B11" s="1"/>
      <c r="C11" s="49" t="s">
        <v>1</v>
      </c>
      <c r="D11" s="50"/>
      <c r="E11" s="49" t="s">
        <v>2</v>
      </c>
      <c r="F11" s="50"/>
      <c r="G11" s="1" t="s">
        <v>21</v>
      </c>
      <c r="H11" s="1"/>
      <c r="I11" s="77" t="s">
        <v>6</v>
      </c>
      <c r="J11" s="78"/>
      <c r="K11" s="49" t="s">
        <v>3</v>
      </c>
      <c r="L11" s="76"/>
      <c r="M11" s="91"/>
      <c r="N11" s="26" t="s">
        <v>58</v>
      </c>
      <c r="O11" s="2" t="s">
        <v>29</v>
      </c>
    </row>
    <row r="12" spans="1:15" x14ac:dyDescent="0.25">
      <c r="A12" s="32" t="s">
        <v>20</v>
      </c>
      <c r="B12" s="32"/>
      <c r="C12" s="33">
        <v>8959.94</v>
      </c>
      <c r="D12" s="33"/>
      <c r="E12" s="34">
        <v>8959.94</v>
      </c>
      <c r="F12" s="34"/>
      <c r="G12" s="33">
        <f>SUM(C12-E12)</f>
        <v>0</v>
      </c>
      <c r="H12" s="33"/>
      <c r="I12" s="35">
        <v>0.1</v>
      </c>
      <c r="J12" s="35"/>
      <c r="K12" s="34">
        <f>SUM(G12+I12)</f>
        <v>0.1</v>
      </c>
      <c r="L12" s="36"/>
      <c r="M12" s="27"/>
      <c r="N12" s="29">
        <f>SUM(K12-M12)</f>
        <v>0.1</v>
      </c>
      <c r="O12" s="31" t="s">
        <v>56</v>
      </c>
    </row>
    <row r="13" spans="1:15" x14ac:dyDescent="0.25">
      <c r="A13" s="32" t="s">
        <v>57</v>
      </c>
      <c r="B13" s="32"/>
      <c r="C13" s="33">
        <v>28367.5</v>
      </c>
      <c r="D13" s="33"/>
      <c r="E13" s="34">
        <v>28367.5</v>
      </c>
      <c r="F13" s="34"/>
      <c r="G13" s="33">
        <f t="shared" ref="G13:G24" si="0">SUM(C13-E13)</f>
        <v>0</v>
      </c>
      <c r="H13" s="33"/>
      <c r="I13" s="35">
        <v>0</v>
      </c>
      <c r="J13" s="35"/>
      <c r="K13" s="34">
        <f t="shared" ref="K13:K24" si="1">SUM(G13+I13)</f>
        <v>0</v>
      </c>
      <c r="L13" s="36"/>
      <c r="M13" s="27"/>
      <c r="N13" s="29">
        <f t="shared" ref="N13:N24" si="2">SUM(K13-M13)</f>
        <v>0</v>
      </c>
      <c r="O13" s="31" t="s">
        <v>56</v>
      </c>
    </row>
    <row r="14" spans="1:15" x14ac:dyDescent="0.25">
      <c r="A14" s="32" t="s">
        <v>5</v>
      </c>
      <c r="B14" s="32"/>
      <c r="C14" s="33">
        <v>7620</v>
      </c>
      <c r="D14" s="33"/>
      <c r="E14" s="34">
        <v>7620</v>
      </c>
      <c r="F14" s="34"/>
      <c r="G14" s="33">
        <f t="shared" si="0"/>
        <v>0</v>
      </c>
      <c r="H14" s="33"/>
      <c r="I14" s="35">
        <v>0</v>
      </c>
      <c r="J14" s="35"/>
      <c r="K14" s="34">
        <f t="shared" ref="K14" si="3">SUM(G14+I14)</f>
        <v>0</v>
      </c>
      <c r="L14" s="36"/>
      <c r="M14" s="27"/>
      <c r="N14" s="29">
        <f t="shared" si="2"/>
        <v>0</v>
      </c>
      <c r="O14" s="31" t="s">
        <v>56</v>
      </c>
    </row>
    <row r="15" spans="1:15" x14ac:dyDescent="0.25">
      <c r="A15" s="32" t="s">
        <v>4</v>
      </c>
      <c r="B15" s="32"/>
      <c r="C15" s="33">
        <v>713.4</v>
      </c>
      <c r="D15" s="33"/>
      <c r="E15" s="75">
        <v>699.48</v>
      </c>
      <c r="F15" s="75"/>
      <c r="G15" s="33">
        <f t="shared" si="0"/>
        <v>13.919999999999959</v>
      </c>
      <c r="H15" s="33"/>
      <c r="I15" s="35">
        <v>0</v>
      </c>
      <c r="J15" s="35"/>
      <c r="K15" s="34">
        <f t="shared" si="1"/>
        <v>13.919999999999959</v>
      </c>
      <c r="L15" s="36"/>
      <c r="M15" s="27"/>
      <c r="N15" s="29">
        <f t="shared" si="2"/>
        <v>13.919999999999959</v>
      </c>
      <c r="O15" s="31" t="s">
        <v>56</v>
      </c>
    </row>
    <row r="16" spans="1:15" x14ac:dyDescent="0.25">
      <c r="A16" s="79" t="s">
        <v>24</v>
      </c>
      <c r="B16" s="80"/>
      <c r="C16" s="33">
        <v>28299.13</v>
      </c>
      <c r="D16" s="33"/>
      <c r="E16" s="34">
        <v>21380.38</v>
      </c>
      <c r="F16" s="34"/>
      <c r="G16" s="33">
        <f t="shared" si="0"/>
        <v>6918.75</v>
      </c>
      <c r="H16" s="33"/>
      <c r="I16" s="35">
        <v>0</v>
      </c>
      <c r="J16" s="35"/>
      <c r="K16" s="73">
        <f t="shared" si="1"/>
        <v>6918.75</v>
      </c>
      <c r="L16" s="74"/>
      <c r="M16" s="27">
        <v>6070</v>
      </c>
      <c r="N16" s="29">
        <f t="shared" si="2"/>
        <v>848.75</v>
      </c>
      <c r="O16" s="31" t="s">
        <v>56</v>
      </c>
    </row>
    <row r="17" spans="1:15" x14ac:dyDescent="0.25">
      <c r="A17" s="79" t="s">
        <v>23</v>
      </c>
      <c r="B17" s="80"/>
      <c r="C17" s="37">
        <v>16415</v>
      </c>
      <c r="D17" s="38"/>
      <c r="E17" s="39">
        <v>12520.98</v>
      </c>
      <c r="F17" s="40"/>
      <c r="G17" s="33">
        <f t="shared" si="0"/>
        <v>3894.0200000000004</v>
      </c>
      <c r="H17" s="33"/>
      <c r="I17" s="41">
        <v>0</v>
      </c>
      <c r="J17" s="42"/>
      <c r="K17" s="34">
        <f t="shared" ref="K17" si="4">SUM(G17+I17)</f>
        <v>3894.0200000000004</v>
      </c>
      <c r="L17" s="36"/>
      <c r="M17" s="27">
        <v>1404.37</v>
      </c>
      <c r="N17" s="29">
        <f t="shared" si="2"/>
        <v>2489.6500000000005</v>
      </c>
      <c r="O17" s="31" t="s">
        <v>56</v>
      </c>
    </row>
    <row r="18" spans="1:15" x14ac:dyDescent="0.25">
      <c r="A18" s="32" t="s">
        <v>7</v>
      </c>
      <c r="B18" s="32"/>
      <c r="C18" s="33">
        <v>3820.38</v>
      </c>
      <c r="D18" s="33"/>
      <c r="E18" s="34">
        <v>3776.78</v>
      </c>
      <c r="F18" s="34"/>
      <c r="G18" s="33">
        <f t="shared" si="0"/>
        <v>43.599999999999909</v>
      </c>
      <c r="H18" s="33"/>
      <c r="I18" s="35">
        <v>0</v>
      </c>
      <c r="J18" s="35"/>
      <c r="K18" s="34">
        <f t="shared" ref="K18:K19" si="5">SUM(G18+I18)</f>
        <v>43.599999999999909</v>
      </c>
      <c r="L18" s="36"/>
      <c r="M18" s="27"/>
      <c r="N18" s="29">
        <f t="shared" si="2"/>
        <v>43.599999999999909</v>
      </c>
      <c r="O18" s="31" t="s">
        <v>56</v>
      </c>
    </row>
    <row r="19" spans="1:15" x14ac:dyDescent="0.25">
      <c r="A19" s="32" t="s">
        <v>10</v>
      </c>
      <c r="B19" s="32"/>
      <c r="C19" s="33">
        <v>10872.24</v>
      </c>
      <c r="D19" s="33"/>
      <c r="E19" s="39">
        <v>10621.5</v>
      </c>
      <c r="F19" s="40"/>
      <c r="G19" s="33">
        <f t="shared" si="0"/>
        <v>250.73999999999978</v>
      </c>
      <c r="H19" s="33"/>
      <c r="I19" s="35">
        <v>0.01</v>
      </c>
      <c r="J19" s="35"/>
      <c r="K19" s="34">
        <f t="shared" si="5"/>
        <v>250.74999999999977</v>
      </c>
      <c r="L19" s="36"/>
      <c r="M19" s="27">
        <v>300</v>
      </c>
      <c r="N19" s="29">
        <f t="shared" si="2"/>
        <v>-49.250000000000227</v>
      </c>
      <c r="O19" s="31" t="s">
        <v>56</v>
      </c>
    </row>
    <row r="20" spans="1:15" x14ac:dyDescent="0.25">
      <c r="A20" s="32" t="s">
        <v>8</v>
      </c>
      <c r="B20" s="32"/>
      <c r="C20" s="37">
        <v>1134.1300000000001</v>
      </c>
      <c r="D20" s="38"/>
      <c r="E20" s="39">
        <v>1084.72</v>
      </c>
      <c r="F20" s="40"/>
      <c r="G20" s="33">
        <f t="shared" si="0"/>
        <v>49.410000000000082</v>
      </c>
      <c r="H20" s="33"/>
      <c r="I20" s="41">
        <v>0</v>
      </c>
      <c r="J20" s="42"/>
      <c r="K20" s="34">
        <f t="shared" ref="K20:K21" si="6">SUM(G20+I20)</f>
        <v>49.410000000000082</v>
      </c>
      <c r="L20" s="36"/>
      <c r="M20" s="27"/>
      <c r="N20" s="29">
        <f t="shared" si="2"/>
        <v>49.410000000000082</v>
      </c>
      <c r="O20" s="31" t="s">
        <v>56</v>
      </c>
    </row>
    <row r="21" spans="1:15" x14ac:dyDescent="0.25">
      <c r="A21" s="32" t="s">
        <v>9</v>
      </c>
      <c r="B21" s="32"/>
      <c r="C21" s="33">
        <v>3507.18</v>
      </c>
      <c r="D21" s="33"/>
      <c r="E21" s="39">
        <v>3395.9</v>
      </c>
      <c r="F21" s="40"/>
      <c r="G21" s="33">
        <f t="shared" si="0"/>
        <v>111.27999999999975</v>
      </c>
      <c r="H21" s="33"/>
      <c r="I21" s="35">
        <v>0</v>
      </c>
      <c r="J21" s="35"/>
      <c r="K21" s="34">
        <f t="shared" si="6"/>
        <v>111.27999999999975</v>
      </c>
      <c r="L21" s="36"/>
      <c r="M21" s="27"/>
      <c r="N21" s="29">
        <f t="shared" si="2"/>
        <v>111.27999999999975</v>
      </c>
      <c r="O21" s="31" t="s">
        <v>56</v>
      </c>
    </row>
    <row r="22" spans="1:15" x14ac:dyDescent="0.25">
      <c r="A22" s="32" t="s">
        <v>12</v>
      </c>
      <c r="B22" s="32"/>
      <c r="C22" s="33">
        <v>3810.88</v>
      </c>
      <c r="D22" s="33"/>
      <c r="E22" s="34">
        <v>3810.88</v>
      </c>
      <c r="F22" s="34"/>
      <c r="G22" s="33">
        <f t="shared" si="0"/>
        <v>0</v>
      </c>
      <c r="H22" s="33"/>
      <c r="I22" s="35">
        <v>0</v>
      </c>
      <c r="J22" s="35"/>
      <c r="K22" s="34">
        <f t="shared" si="1"/>
        <v>0</v>
      </c>
      <c r="L22" s="36"/>
      <c r="M22" s="27"/>
      <c r="N22" s="29">
        <f t="shared" si="2"/>
        <v>0</v>
      </c>
      <c r="O22" s="31" t="s">
        <v>56</v>
      </c>
    </row>
    <row r="23" spans="1:15" x14ac:dyDescent="0.25">
      <c r="A23" s="11" t="s">
        <v>43</v>
      </c>
      <c r="B23" s="5"/>
      <c r="C23" s="37">
        <v>10000</v>
      </c>
      <c r="D23" s="38"/>
      <c r="E23" s="39">
        <v>5716.93</v>
      </c>
      <c r="F23" s="40"/>
      <c r="G23" s="33">
        <f t="shared" si="0"/>
        <v>4283.07</v>
      </c>
      <c r="H23" s="33"/>
      <c r="I23" s="41">
        <v>0</v>
      </c>
      <c r="J23" s="42"/>
      <c r="K23" s="34">
        <f t="shared" ref="K23" si="7">SUM(G23+I23)</f>
        <v>4283.07</v>
      </c>
      <c r="L23" s="36"/>
      <c r="M23" s="27"/>
      <c r="N23" s="29">
        <f t="shared" si="2"/>
        <v>4283.07</v>
      </c>
      <c r="O23" s="31" t="s">
        <v>56</v>
      </c>
    </row>
    <row r="24" spans="1:15" x14ac:dyDescent="0.25">
      <c r="A24" s="32" t="s">
        <v>11</v>
      </c>
      <c r="B24" s="32"/>
      <c r="C24" s="33">
        <v>9415.4</v>
      </c>
      <c r="D24" s="33"/>
      <c r="E24" s="75">
        <v>9415.4</v>
      </c>
      <c r="F24" s="75"/>
      <c r="G24" s="33">
        <f t="shared" si="0"/>
        <v>0</v>
      </c>
      <c r="H24" s="33"/>
      <c r="I24" s="35">
        <v>0</v>
      </c>
      <c r="J24" s="35"/>
      <c r="K24" s="34">
        <f t="shared" si="1"/>
        <v>0</v>
      </c>
      <c r="L24" s="36"/>
      <c r="M24" s="27"/>
      <c r="N24" s="29">
        <f t="shared" si="2"/>
        <v>0</v>
      </c>
      <c r="O24" s="31" t="s">
        <v>56</v>
      </c>
    </row>
    <row r="25" spans="1:15" ht="30" customHeight="1" x14ac:dyDescent="0.25">
      <c r="A25" s="98" t="s">
        <v>22</v>
      </c>
      <c r="B25" s="99"/>
      <c r="C25" s="34">
        <f>SUM(C12:D24)</f>
        <v>132935.18000000002</v>
      </c>
      <c r="D25" s="36"/>
      <c r="E25" s="34">
        <f>SUM(E12:F24)</f>
        <v>117370.38999999998</v>
      </c>
      <c r="F25" s="34"/>
      <c r="G25" s="34">
        <f>SUM(G12:H24)</f>
        <v>15564.79</v>
      </c>
      <c r="H25" s="36"/>
      <c r="I25" s="36">
        <f>SUM(I12:J24)</f>
        <v>0.11</v>
      </c>
      <c r="J25" s="36"/>
      <c r="K25" s="34">
        <f>SUM(K12:L24)</f>
        <v>15564.900000000001</v>
      </c>
      <c r="L25" s="36"/>
      <c r="M25" s="28">
        <f>SUM(M12:M24)</f>
        <v>7774.37</v>
      </c>
      <c r="N25" s="29">
        <f>SUM(N12:N24)</f>
        <v>7790.53</v>
      </c>
    </row>
    <row r="26" spans="1:15" ht="30" customHeight="1" x14ac:dyDescent="0.25">
      <c r="A26" s="21"/>
      <c r="B26" s="21"/>
      <c r="C26" s="14"/>
      <c r="D26" s="15"/>
      <c r="E26" s="14"/>
      <c r="F26" s="14"/>
      <c r="G26" s="14"/>
      <c r="H26" s="15"/>
      <c r="I26" s="15"/>
      <c r="J26" s="15"/>
      <c r="K26" s="14"/>
      <c r="L26" s="15"/>
    </row>
    <row r="27" spans="1:15" x14ac:dyDescent="0.25">
      <c r="A27" s="19"/>
      <c r="B27" s="19"/>
      <c r="C27" s="13"/>
      <c r="D27" s="13"/>
      <c r="E27" s="13"/>
      <c r="F27" s="13"/>
      <c r="G27" s="13"/>
      <c r="H27" s="13"/>
      <c r="I27" s="6"/>
      <c r="J27" s="6"/>
      <c r="K27" s="14"/>
      <c r="L27" s="15"/>
      <c r="M27" s="15"/>
    </row>
    <row r="28" spans="1:15" x14ac:dyDescent="0.25">
      <c r="A28" s="19"/>
      <c r="B28" s="19"/>
      <c r="C28" s="13"/>
      <c r="D28" s="13"/>
      <c r="E28" s="13"/>
      <c r="F28" s="13"/>
      <c r="G28" s="13"/>
      <c r="H28" s="13"/>
      <c r="I28" s="6"/>
      <c r="J28" s="6"/>
      <c r="K28" s="14"/>
      <c r="L28" s="15"/>
      <c r="M28" s="15"/>
    </row>
    <row r="29" spans="1:15" ht="15.75" x14ac:dyDescent="0.25">
      <c r="A29" s="97" t="s">
        <v>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1" spans="1:15" ht="18.75" x14ac:dyDescent="0.3">
      <c r="A31" s="3" t="s">
        <v>48</v>
      </c>
      <c r="B31" s="3"/>
    </row>
    <row r="32" spans="1:15" ht="60" customHeight="1" x14ac:dyDescent="0.25">
      <c r="A32" s="1" t="s">
        <v>0</v>
      </c>
      <c r="B32" s="1"/>
      <c r="C32" s="49" t="s">
        <v>38</v>
      </c>
      <c r="D32" s="50"/>
      <c r="E32" s="49" t="s">
        <v>60</v>
      </c>
      <c r="F32" s="50"/>
      <c r="G32" s="49" t="s">
        <v>41</v>
      </c>
      <c r="H32" s="50"/>
      <c r="I32" s="45" t="s">
        <v>6</v>
      </c>
      <c r="J32" s="46"/>
      <c r="K32" s="49" t="s">
        <v>39</v>
      </c>
      <c r="L32" s="50"/>
      <c r="M32" s="2" t="s">
        <v>29</v>
      </c>
    </row>
    <row r="33" spans="1:13" x14ac:dyDescent="0.25">
      <c r="A33" s="32" t="s">
        <v>53</v>
      </c>
      <c r="B33" s="32"/>
      <c r="C33" s="33">
        <v>4796.0600000000004</v>
      </c>
      <c r="D33" s="33"/>
      <c r="E33" s="94">
        <v>2908.15</v>
      </c>
      <c r="F33" s="94"/>
      <c r="G33" s="47">
        <f>SUM(C33-E33)</f>
        <v>1887.9100000000003</v>
      </c>
      <c r="H33" s="48"/>
      <c r="I33" s="35"/>
      <c r="J33" s="35"/>
      <c r="K33" s="95">
        <f>SUM(G33+I33)</f>
        <v>1887.9100000000003</v>
      </c>
      <c r="L33" s="96"/>
      <c r="M33" s="24" t="s">
        <v>56</v>
      </c>
    </row>
    <row r="34" spans="1:13" x14ac:dyDescent="0.25">
      <c r="A34" s="88" t="s">
        <v>26</v>
      </c>
      <c r="B34" s="89"/>
      <c r="C34" s="33">
        <f>SUM(C33:D33)</f>
        <v>4796.0600000000004</v>
      </c>
      <c r="D34" s="35"/>
      <c r="E34" s="33">
        <f>SUM(E33:F33)</f>
        <v>2908.15</v>
      </c>
      <c r="F34" s="35"/>
      <c r="G34" s="33">
        <f>SUM(G33:H33)</f>
        <v>1887.9100000000003</v>
      </c>
      <c r="H34" s="33"/>
      <c r="I34" s="35">
        <f>SUM(I33:J33)</f>
        <v>0</v>
      </c>
      <c r="J34" s="35"/>
      <c r="K34" s="34">
        <f>SUM(K33:L33)</f>
        <v>1887.9100000000003</v>
      </c>
      <c r="L34" s="34"/>
    </row>
    <row r="35" spans="1:13" x14ac:dyDescent="0.25">
      <c r="A35" s="16"/>
      <c r="B35" s="16"/>
      <c r="C35" s="13"/>
      <c r="D35" s="6"/>
      <c r="E35" s="13"/>
      <c r="F35" s="6"/>
      <c r="G35" s="13"/>
      <c r="H35" s="13"/>
      <c r="I35" s="6"/>
      <c r="J35" s="6"/>
      <c r="K35" s="14"/>
      <c r="L35" s="14"/>
    </row>
    <row r="36" spans="1:13" ht="18.75" x14ac:dyDescent="0.3">
      <c r="A36" s="3" t="s">
        <v>52</v>
      </c>
      <c r="B36" s="3"/>
    </row>
    <row r="37" spans="1:13" ht="60" customHeight="1" x14ac:dyDescent="0.25">
      <c r="A37" s="1" t="s">
        <v>0</v>
      </c>
      <c r="B37" s="1"/>
      <c r="C37" s="49" t="s">
        <v>38</v>
      </c>
      <c r="D37" s="50"/>
      <c r="E37" s="49" t="s">
        <v>60</v>
      </c>
      <c r="F37" s="50"/>
      <c r="G37" s="49" t="s">
        <v>41</v>
      </c>
      <c r="H37" s="50"/>
      <c r="I37" s="45" t="s">
        <v>6</v>
      </c>
      <c r="J37" s="46"/>
      <c r="K37" s="49" t="s">
        <v>39</v>
      </c>
      <c r="L37" s="50"/>
      <c r="M37" s="2" t="s">
        <v>29</v>
      </c>
    </row>
    <row r="38" spans="1:13" ht="20.100000000000001" customHeight="1" x14ac:dyDescent="0.25">
      <c r="A38" s="92" t="s">
        <v>54</v>
      </c>
      <c r="B38" s="92"/>
      <c r="C38" s="93">
        <v>4375</v>
      </c>
      <c r="D38" s="93"/>
      <c r="E38" s="94">
        <v>4375</v>
      </c>
      <c r="F38" s="94"/>
      <c r="G38" s="47">
        <f>SUM(C38-E38)</f>
        <v>0</v>
      </c>
      <c r="H38" s="48"/>
      <c r="I38" s="35"/>
      <c r="J38" s="35"/>
      <c r="K38" s="95">
        <f>SUM(G38+I38)</f>
        <v>0</v>
      </c>
      <c r="L38" s="96"/>
      <c r="M38" s="25" t="s">
        <v>56</v>
      </c>
    </row>
    <row r="39" spans="1:13" ht="15" customHeight="1" x14ac:dyDescent="0.25">
      <c r="A39" s="88" t="s">
        <v>26</v>
      </c>
      <c r="B39" s="89"/>
      <c r="C39" s="33">
        <f>SUM(C38:D38)</f>
        <v>4375</v>
      </c>
      <c r="D39" s="35"/>
      <c r="E39" s="33">
        <f>SUM(E38:F38)</f>
        <v>4375</v>
      </c>
      <c r="F39" s="35"/>
      <c r="G39" s="33">
        <f>SUM(G38:H38)</f>
        <v>0</v>
      </c>
      <c r="H39" s="33"/>
      <c r="I39" s="35">
        <f>SUM(I38:J38)</f>
        <v>0</v>
      </c>
      <c r="J39" s="35"/>
      <c r="K39" s="34">
        <f>SUM(K38:L38)</f>
        <v>0</v>
      </c>
      <c r="L39" s="34"/>
    </row>
    <row r="40" spans="1:13" x14ac:dyDescent="0.25">
      <c r="A40" s="6"/>
      <c r="B40" s="6"/>
      <c r="C40" s="6"/>
      <c r="D40" s="6"/>
      <c r="E40" s="6"/>
      <c r="F40" s="6"/>
      <c r="G40" s="13"/>
      <c r="H40" s="13"/>
      <c r="I40" s="6"/>
      <c r="J40" s="6"/>
      <c r="K40" s="14"/>
      <c r="L40" s="15"/>
    </row>
    <row r="41" spans="1:13" ht="18.75" x14ac:dyDescent="0.3">
      <c r="A41" s="3" t="s">
        <v>49</v>
      </c>
      <c r="B41" s="3"/>
    </row>
    <row r="42" spans="1:13" ht="60" customHeight="1" x14ac:dyDescent="0.25">
      <c r="A42" s="1" t="s">
        <v>0</v>
      </c>
      <c r="B42" s="1"/>
      <c r="C42" s="49" t="s">
        <v>38</v>
      </c>
      <c r="D42" s="50"/>
      <c r="E42" s="49" t="s">
        <v>60</v>
      </c>
      <c r="F42" s="50"/>
      <c r="G42" s="1" t="s">
        <v>21</v>
      </c>
      <c r="H42" s="1"/>
      <c r="I42" s="45" t="s">
        <v>6</v>
      </c>
      <c r="J42" s="46"/>
      <c r="K42" s="49" t="s">
        <v>39</v>
      </c>
      <c r="L42" s="50"/>
      <c r="M42" s="2" t="s">
        <v>29</v>
      </c>
    </row>
    <row r="43" spans="1:13" x14ac:dyDescent="0.25">
      <c r="A43" s="32" t="s">
        <v>44</v>
      </c>
      <c r="B43" s="32"/>
      <c r="C43" s="33">
        <v>3622.5</v>
      </c>
      <c r="D43" s="33"/>
      <c r="E43" s="33">
        <v>2205</v>
      </c>
      <c r="F43" s="33"/>
      <c r="G43" s="33">
        <f>SUM(C43-E43)</f>
        <v>1417.5</v>
      </c>
      <c r="H43" s="33"/>
      <c r="I43" s="35">
        <v>0</v>
      </c>
      <c r="J43" s="35"/>
      <c r="K43" s="34">
        <f>SUM(G43+I43)</f>
        <v>1417.5</v>
      </c>
      <c r="L43" s="36"/>
      <c r="M43" s="23" t="s">
        <v>56</v>
      </c>
    </row>
    <row r="44" spans="1:13" x14ac:dyDescent="0.25">
      <c r="A44" s="6"/>
      <c r="B44" s="16" t="s">
        <v>25</v>
      </c>
      <c r="C44" s="33">
        <f>SUM(C43:D43)</f>
        <v>3622.5</v>
      </c>
      <c r="D44" s="35"/>
      <c r="E44" s="33">
        <f>SUM(E43:F43)</f>
        <v>2205</v>
      </c>
      <c r="F44" s="35"/>
      <c r="G44" s="33">
        <f>SUM(G43:H43)</f>
        <v>1417.5</v>
      </c>
      <c r="H44" s="33"/>
      <c r="I44" s="35">
        <f>SUM(I43:J43)</f>
        <v>0</v>
      </c>
      <c r="J44" s="35"/>
      <c r="K44" s="90">
        <f>SUM(K43:L43)</f>
        <v>1417.5</v>
      </c>
      <c r="L44" s="90"/>
    </row>
    <row r="46" spans="1:13" ht="60" customHeight="1" x14ac:dyDescent="0.25">
      <c r="A46" s="1" t="s">
        <v>0</v>
      </c>
      <c r="B46" s="1"/>
      <c r="C46" s="49" t="s">
        <v>38</v>
      </c>
      <c r="D46" s="50"/>
      <c r="E46" s="49" t="s">
        <v>61</v>
      </c>
      <c r="F46" s="50"/>
      <c r="G46" s="1" t="s">
        <v>21</v>
      </c>
      <c r="H46" s="1"/>
      <c r="I46" s="45" t="s">
        <v>6</v>
      </c>
      <c r="J46" s="46"/>
      <c r="K46" s="49" t="s">
        <v>40</v>
      </c>
      <c r="L46" s="50"/>
      <c r="M46" s="2" t="s">
        <v>29</v>
      </c>
    </row>
    <row r="47" spans="1:13" x14ac:dyDescent="0.25">
      <c r="A47" s="32" t="s">
        <v>45</v>
      </c>
      <c r="B47" s="32"/>
      <c r="C47" s="33">
        <v>600</v>
      </c>
      <c r="D47" s="33"/>
      <c r="E47" s="33">
        <v>600</v>
      </c>
      <c r="F47" s="33"/>
      <c r="G47" s="33">
        <f>SUM(C47-E47)</f>
        <v>0</v>
      </c>
      <c r="H47" s="33"/>
      <c r="I47" s="35">
        <v>0</v>
      </c>
      <c r="J47" s="35"/>
      <c r="K47" s="34">
        <f>SUM(G47+I47)</f>
        <v>0</v>
      </c>
      <c r="L47" s="36"/>
      <c r="M47" s="23" t="s">
        <v>56</v>
      </c>
    </row>
    <row r="48" spans="1:13" x14ac:dyDescent="0.25">
      <c r="A48" s="6"/>
      <c r="B48" s="16" t="s">
        <v>25</v>
      </c>
      <c r="C48" s="33">
        <f>SUM(C47:D47)</f>
        <v>600</v>
      </c>
      <c r="D48" s="35"/>
      <c r="E48" s="33">
        <f>SUM(E47:F47)</f>
        <v>600</v>
      </c>
      <c r="F48" s="35"/>
      <c r="G48" s="33">
        <f>SUM(G47:H47)</f>
        <v>0</v>
      </c>
      <c r="H48" s="33"/>
      <c r="I48" s="35">
        <f>SUM(I47:J47)</f>
        <v>0</v>
      </c>
      <c r="J48" s="35"/>
      <c r="K48" s="90">
        <f>SUM(K47:L47)</f>
        <v>0</v>
      </c>
      <c r="L48" s="90"/>
    </row>
    <row r="50" spans="1:13" ht="15" customHeight="1" x14ac:dyDescent="0.25"/>
    <row r="51" spans="1:13" ht="15" customHeight="1" x14ac:dyDescent="0.25"/>
    <row r="52" spans="1:13" ht="15" customHeight="1" thickBot="1" x14ac:dyDescent="0.35">
      <c r="A52" s="10" t="s">
        <v>50</v>
      </c>
      <c r="B52" s="10"/>
      <c r="C52" s="9"/>
      <c r="D52" s="9"/>
      <c r="E52" s="9"/>
    </row>
    <row r="53" spans="1:13" ht="15" customHeight="1" thickTop="1" x14ac:dyDescent="0.25">
      <c r="F53" s="82" t="s">
        <v>19</v>
      </c>
      <c r="G53" s="82"/>
      <c r="H53" s="82"/>
      <c r="I53" s="53" t="s">
        <v>36</v>
      </c>
      <c r="J53" s="53"/>
      <c r="K53" s="53" t="s">
        <v>37</v>
      </c>
      <c r="L53" s="53"/>
      <c r="M53" s="53"/>
    </row>
    <row r="54" spans="1:13" ht="15" customHeight="1" x14ac:dyDescent="0.25">
      <c r="A54" s="32" t="s">
        <v>13</v>
      </c>
      <c r="B54" s="32"/>
      <c r="C54" s="69">
        <f>SUM(N13+N14+N15+N16+N17+N19+N21+N23)</f>
        <v>7697.42</v>
      </c>
      <c r="D54" s="70"/>
      <c r="F54" s="86">
        <f>SUM(C59+C63+C67)</f>
        <v>11095.94</v>
      </c>
      <c r="G54" s="87"/>
      <c r="H54" s="87"/>
      <c r="I54" s="54">
        <f>SUM(C59)</f>
        <v>7790.5300000000007</v>
      </c>
      <c r="J54" s="55"/>
      <c r="K54" s="60">
        <f>SUM(C63+C67)</f>
        <v>3305.4100000000003</v>
      </c>
      <c r="L54" s="61"/>
      <c r="M54" s="62"/>
    </row>
    <row r="55" spans="1:13" ht="15" customHeight="1" x14ac:dyDescent="0.25">
      <c r="A55" s="32" t="s">
        <v>14</v>
      </c>
      <c r="B55" s="32"/>
      <c r="C55" s="69">
        <f>SUM(K12)</f>
        <v>0.1</v>
      </c>
      <c r="D55" s="70"/>
      <c r="F55" s="87"/>
      <c r="G55" s="87"/>
      <c r="H55" s="87"/>
      <c r="I55" s="56"/>
      <c r="J55" s="57"/>
      <c r="K55" s="63"/>
      <c r="L55" s="64"/>
      <c r="M55" s="65"/>
    </row>
    <row r="56" spans="1:13" ht="15" customHeight="1" x14ac:dyDescent="0.25">
      <c r="A56" s="32" t="s">
        <v>15</v>
      </c>
      <c r="B56" s="32"/>
      <c r="C56" s="69">
        <f>SUM(K18+K20)</f>
        <v>93.009999999999991</v>
      </c>
      <c r="D56" s="70"/>
      <c r="F56" s="87"/>
      <c r="G56" s="87"/>
      <c r="H56" s="87"/>
      <c r="I56" s="56"/>
      <c r="J56" s="57"/>
      <c r="K56" s="63"/>
      <c r="L56" s="64"/>
      <c r="M56" s="65"/>
    </row>
    <row r="57" spans="1:13" ht="15" customHeight="1" x14ac:dyDescent="0.25">
      <c r="A57" s="7" t="s">
        <v>16</v>
      </c>
      <c r="B57" s="7"/>
      <c r="C57" s="69">
        <f>SUM(K22)</f>
        <v>0</v>
      </c>
      <c r="D57" s="70"/>
      <c r="F57" s="87"/>
      <c r="G57" s="87"/>
      <c r="H57" s="87"/>
      <c r="I57" s="56"/>
      <c r="J57" s="57"/>
      <c r="K57" s="63"/>
      <c r="L57" s="64"/>
      <c r="M57" s="65"/>
    </row>
    <row r="58" spans="1:13" ht="15" customHeight="1" x14ac:dyDescent="0.25">
      <c r="A58" s="32" t="s">
        <v>42</v>
      </c>
      <c r="B58" s="32"/>
      <c r="C58" s="84">
        <f>SUM(K24)</f>
        <v>0</v>
      </c>
      <c r="D58" s="85"/>
      <c r="F58" s="87"/>
      <c r="G58" s="87"/>
      <c r="H58" s="87"/>
      <c r="I58" s="56"/>
      <c r="J58" s="57"/>
      <c r="K58" s="63"/>
      <c r="L58" s="64"/>
      <c r="M58" s="65"/>
    </row>
    <row r="59" spans="1:13" ht="15" customHeight="1" x14ac:dyDescent="0.25">
      <c r="A59" s="81" t="s">
        <v>17</v>
      </c>
      <c r="B59" s="81"/>
      <c r="C59" s="83">
        <f>SUM(C54:D58)</f>
        <v>7790.5300000000007</v>
      </c>
      <c r="D59" s="72"/>
      <c r="F59" s="87"/>
      <c r="G59" s="87"/>
      <c r="H59" s="87"/>
      <c r="I59" s="56"/>
      <c r="J59" s="57"/>
      <c r="K59" s="63"/>
      <c r="L59" s="64"/>
      <c r="M59" s="65"/>
    </row>
    <row r="60" spans="1:13" ht="15" customHeight="1" x14ac:dyDescent="0.25">
      <c r="F60" s="87"/>
      <c r="G60" s="87"/>
      <c r="H60" s="87"/>
      <c r="I60" s="56"/>
      <c r="J60" s="57"/>
      <c r="K60" s="63"/>
      <c r="L60" s="64"/>
      <c r="M60" s="65"/>
    </row>
    <row r="61" spans="1:13" x14ac:dyDescent="0.25">
      <c r="F61" s="87"/>
      <c r="G61" s="87"/>
      <c r="H61" s="87"/>
      <c r="I61" s="56"/>
      <c r="J61" s="57"/>
      <c r="K61" s="63"/>
      <c r="L61" s="64"/>
      <c r="M61" s="65"/>
    </row>
    <row r="62" spans="1:13" x14ac:dyDescent="0.25">
      <c r="A62" s="8" t="s">
        <v>18</v>
      </c>
      <c r="B62" s="8"/>
      <c r="C62" s="69">
        <f>SUM(K34)</f>
        <v>1887.9100000000003</v>
      </c>
      <c r="D62" s="70"/>
      <c r="F62" s="87"/>
      <c r="G62" s="87"/>
      <c r="H62" s="87"/>
      <c r="I62" s="56"/>
      <c r="J62" s="57"/>
      <c r="K62" s="63"/>
      <c r="L62" s="64"/>
      <c r="M62" s="65"/>
    </row>
    <row r="63" spans="1:13" x14ac:dyDescent="0.25">
      <c r="A63" s="81" t="s">
        <v>17</v>
      </c>
      <c r="B63" s="81"/>
      <c r="C63" s="71">
        <f>SUM(C61:D62)</f>
        <v>1887.9100000000003</v>
      </c>
      <c r="D63" s="72"/>
      <c r="F63" s="87"/>
      <c r="G63" s="87"/>
      <c r="H63" s="87"/>
      <c r="I63" s="56"/>
      <c r="J63" s="57"/>
      <c r="K63" s="63"/>
      <c r="L63" s="64"/>
      <c r="M63" s="65"/>
    </row>
    <row r="64" spans="1:13" x14ac:dyDescent="0.25">
      <c r="A64" s="17"/>
      <c r="B64" s="17"/>
      <c r="C64" s="18"/>
      <c r="D64" s="18"/>
      <c r="F64" s="87"/>
      <c r="G64" s="87"/>
      <c r="H64" s="87"/>
      <c r="I64" s="56"/>
      <c r="J64" s="57"/>
      <c r="K64" s="63"/>
      <c r="L64" s="64"/>
      <c r="M64" s="65"/>
    </row>
    <row r="65" spans="1:13" x14ac:dyDescent="0.25">
      <c r="A65" s="32" t="s">
        <v>27</v>
      </c>
      <c r="B65" s="32"/>
      <c r="C65" s="69">
        <f>SUM(K44)</f>
        <v>1417.5</v>
      </c>
      <c r="D65" s="70"/>
      <c r="F65" s="87"/>
      <c r="G65" s="87"/>
      <c r="H65" s="87"/>
      <c r="I65" s="56"/>
      <c r="J65" s="57"/>
      <c r="K65" s="63"/>
      <c r="L65" s="64"/>
      <c r="M65" s="65"/>
    </row>
    <row r="66" spans="1:13" x14ac:dyDescent="0.25">
      <c r="A66" s="12" t="s">
        <v>28</v>
      </c>
      <c r="B66" s="12"/>
      <c r="C66" s="69">
        <f>SUM(K48)</f>
        <v>0</v>
      </c>
      <c r="D66" s="70"/>
      <c r="F66" s="87"/>
      <c r="G66" s="87"/>
      <c r="H66" s="87"/>
      <c r="I66" s="56"/>
      <c r="J66" s="57"/>
      <c r="K66" s="63"/>
      <c r="L66" s="64"/>
      <c r="M66" s="65"/>
    </row>
    <row r="67" spans="1:13" x14ac:dyDescent="0.25">
      <c r="A67" s="81" t="s">
        <v>17</v>
      </c>
      <c r="B67" s="81"/>
      <c r="C67" s="71">
        <f>SUM(C64:D66)</f>
        <v>1417.5</v>
      </c>
      <c r="D67" s="72"/>
      <c r="F67" s="87"/>
      <c r="G67" s="87"/>
      <c r="H67" s="87"/>
      <c r="I67" s="58"/>
      <c r="J67" s="59"/>
      <c r="K67" s="66"/>
      <c r="L67" s="67"/>
      <c r="M67" s="68"/>
    </row>
    <row r="68" spans="1:13" x14ac:dyDescent="0.25">
      <c r="A68" s="17"/>
      <c r="B68" s="17"/>
      <c r="C68" s="18"/>
      <c r="D68" s="18"/>
    </row>
    <row r="69" spans="1:13" x14ac:dyDescent="0.25">
      <c r="B69" s="4"/>
    </row>
    <row r="70" spans="1:13" x14ac:dyDescent="0.25">
      <c r="B70" s="4"/>
    </row>
    <row r="71" spans="1:13" ht="19.5" thickBot="1" x14ac:dyDescent="0.35">
      <c r="A71" s="10" t="s">
        <v>51</v>
      </c>
      <c r="B71" s="9"/>
      <c r="C71" s="9"/>
      <c r="D71" s="9"/>
      <c r="E71" s="9"/>
      <c r="F71" s="9"/>
      <c r="G71" s="9"/>
      <c r="H71" s="9"/>
      <c r="I71" s="9"/>
    </row>
    <row r="72" spans="1:13" ht="15.75" thickTop="1" x14ac:dyDescent="0.25"/>
    <row r="73" spans="1:13" x14ac:dyDescent="0.25">
      <c r="A73" s="4" t="s">
        <v>32</v>
      </c>
      <c r="B73" t="s">
        <v>55</v>
      </c>
      <c r="C73" s="43">
        <f>SUM(C54+C55+C56+C58)</f>
        <v>7790.5300000000007</v>
      </c>
      <c r="D73" s="44"/>
    </row>
    <row r="75" spans="1:13" x14ac:dyDescent="0.25">
      <c r="A75" s="4" t="s">
        <v>33</v>
      </c>
      <c r="B75" t="s">
        <v>34</v>
      </c>
      <c r="C75" s="43">
        <f>SUM(K22)</f>
        <v>0</v>
      </c>
      <c r="D75" s="44"/>
    </row>
    <row r="77" spans="1:13" ht="15.75" thickBot="1" x14ac:dyDescent="0.3">
      <c r="B77" s="22" t="s">
        <v>35</v>
      </c>
      <c r="C77" s="51">
        <f>SUM(C73+C75)</f>
        <v>7790.5300000000007</v>
      </c>
      <c r="D77" s="52"/>
    </row>
    <row r="78" spans="1:13" ht="15.75" thickTop="1" x14ac:dyDescent="0.25"/>
  </sheetData>
  <mergeCells count="181">
    <mergeCell ref="C11:D11"/>
    <mergeCell ref="M9:M11"/>
    <mergeCell ref="A38:B38"/>
    <mergeCell ref="C38:D38"/>
    <mergeCell ref="E38:F38"/>
    <mergeCell ref="G38:H38"/>
    <mergeCell ref="I38:J38"/>
    <mergeCell ref="K38:L38"/>
    <mergeCell ref="E32:F32"/>
    <mergeCell ref="G32:H32"/>
    <mergeCell ref="K33:L33"/>
    <mergeCell ref="A33:B33"/>
    <mergeCell ref="C37:D37"/>
    <mergeCell ref="E37:F37"/>
    <mergeCell ref="G37:H37"/>
    <mergeCell ref="K32:L32"/>
    <mergeCell ref="E33:F33"/>
    <mergeCell ref="A34:B34"/>
    <mergeCell ref="I37:J37"/>
    <mergeCell ref="K37:L37"/>
    <mergeCell ref="K13:L13"/>
    <mergeCell ref="A29:L29"/>
    <mergeCell ref="A25:B25"/>
    <mergeCell ref="A19:B19"/>
    <mergeCell ref="C66:D66"/>
    <mergeCell ref="A67:B67"/>
    <mergeCell ref="A39:B39"/>
    <mergeCell ref="C39:D39"/>
    <mergeCell ref="E39:F39"/>
    <mergeCell ref="G39:H39"/>
    <mergeCell ref="I39:J39"/>
    <mergeCell ref="K39:L39"/>
    <mergeCell ref="K48:L48"/>
    <mergeCell ref="K44:L44"/>
    <mergeCell ref="I48:J48"/>
    <mergeCell ref="A43:B43"/>
    <mergeCell ref="A47:B47"/>
    <mergeCell ref="C47:D47"/>
    <mergeCell ref="E47:F47"/>
    <mergeCell ref="G47:H47"/>
    <mergeCell ref="I47:J47"/>
    <mergeCell ref="K47:L47"/>
    <mergeCell ref="K46:L46"/>
    <mergeCell ref="C46:D46"/>
    <mergeCell ref="A21:B21"/>
    <mergeCell ref="C18:D18"/>
    <mergeCell ref="E18:F18"/>
    <mergeCell ref="G18:H18"/>
    <mergeCell ref="I18:J18"/>
    <mergeCell ref="K25:L25"/>
    <mergeCell ref="C25:D25"/>
    <mergeCell ref="A63:B63"/>
    <mergeCell ref="C63:D63"/>
    <mergeCell ref="F53:H53"/>
    <mergeCell ref="A54:B54"/>
    <mergeCell ref="A55:B55"/>
    <mergeCell ref="A56:B56"/>
    <mergeCell ref="C54:D54"/>
    <mergeCell ref="C55:D55"/>
    <mergeCell ref="C56:D56"/>
    <mergeCell ref="C57:D57"/>
    <mergeCell ref="C59:D59"/>
    <mergeCell ref="A59:B59"/>
    <mergeCell ref="A58:B58"/>
    <mergeCell ref="C58:D58"/>
    <mergeCell ref="F54:H67"/>
    <mergeCell ref="A65:B65"/>
    <mergeCell ref="C65:D65"/>
    <mergeCell ref="A12:B12"/>
    <mergeCell ref="K12:L12"/>
    <mergeCell ref="I13:J13"/>
    <mergeCell ref="A13:B13"/>
    <mergeCell ref="A15:B15"/>
    <mergeCell ref="A16:B16"/>
    <mergeCell ref="A22:B22"/>
    <mergeCell ref="C22:D22"/>
    <mergeCell ref="C24:D24"/>
    <mergeCell ref="A17:B17"/>
    <mergeCell ref="A24:B24"/>
    <mergeCell ref="K24:L24"/>
    <mergeCell ref="G23:H23"/>
    <mergeCell ref="C17:D17"/>
    <mergeCell ref="E17:F17"/>
    <mergeCell ref="G17:H17"/>
    <mergeCell ref="G22:H22"/>
    <mergeCell ref="I23:J23"/>
    <mergeCell ref="K23:L23"/>
    <mergeCell ref="I17:J17"/>
    <mergeCell ref="K17:L17"/>
    <mergeCell ref="I22:J22"/>
    <mergeCell ref="I24:J24"/>
    <mergeCell ref="A18:B18"/>
    <mergeCell ref="K16:L16"/>
    <mergeCell ref="K22:L22"/>
    <mergeCell ref="G12:H12"/>
    <mergeCell ref="G13:H13"/>
    <mergeCell ref="E22:F22"/>
    <mergeCell ref="E24:F24"/>
    <mergeCell ref="K11:L11"/>
    <mergeCell ref="I11:J11"/>
    <mergeCell ref="G15:H15"/>
    <mergeCell ref="G16:H16"/>
    <mergeCell ref="G24:H24"/>
    <mergeCell ref="E12:F12"/>
    <mergeCell ref="E13:F13"/>
    <mergeCell ref="E15:F15"/>
    <mergeCell ref="E16:F16"/>
    <mergeCell ref="I12:J12"/>
    <mergeCell ref="E11:F11"/>
    <mergeCell ref="C77:D77"/>
    <mergeCell ref="I53:J53"/>
    <mergeCell ref="K53:M53"/>
    <mergeCell ref="I54:J67"/>
    <mergeCell ref="K54:M67"/>
    <mergeCell ref="C62:D62"/>
    <mergeCell ref="I42:J42"/>
    <mergeCell ref="C34:D34"/>
    <mergeCell ref="E34:F34"/>
    <mergeCell ref="G34:H34"/>
    <mergeCell ref="I34:J34"/>
    <mergeCell ref="K34:L34"/>
    <mergeCell ref="K42:L42"/>
    <mergeCell ref="E46:F46"/>
    <mergeCell ref="K43:L43"/>
    <mergeCell ref="C44:D44"/>
    <mergeCell ref="E44:F44"/>
    <mergeCell ref="G44:H44"/>
    <mergeCell ref="I44:J44"/>
    <mergeCell ref="C67:D67"/>
    <mergeCell ref="C42:D42"/>
    <mergeCell ref="E42:F42"/>
    <mergeCell ref="C43:D43"/>
    <mergeCell ref="E43:F43"/>
    <mergeCell ref="C73:D73"/>
    <mergeCell ref="C75:D75"/>
    <mergeCell ref="I33:J33"/>
    <mergeCell ref="I32:J32"/>
    <mergeCell ref="C16:D16"/>
    <mergeCell ref="C23:D23"/>
    <mergeCell ref="E23:F23"/>
    <mergeCell ref="C12:D12"/>
    <mergeCell ref="C13:D13"/>
    <mergeCell ref="G25:H25"/>
    <mergeCell ref="E25:F25"/>
    <mergeCell ref="I25:J25"/>
    <mergeCell ref="C15:D15"/>
    <mergeCell ref="I15:J15"/>
    <mergeCell ref="I16:J16"/>
    <mergeCell ref="G33:H33"/>
    <mergeCell ref="C32:D32"/>
    <mergeCell ref="G43:H43"/>
    <mergeCell ref="I43:J43"/>
    <mergeCell ref="C33:D33"/>
    <mergeCell ref="I46:J46"/>
    <mergeCell ref="C48:D48"/>
    <mergeCell ref="E48:F48"/>
    <mergeCell ref="G48:H48"/>
    <mergeCell ref="A14:B14"/>
    <mergeCell ref="C14:D14"/>
    <mergeCell ref="E14:F14"/>
    <mergeCell ref="G14:H14"/>
    <mergeCell ref="I14:J14"/>
    <mergeCell ref="K14:L14"/>
    <mergeCell ref="C19:D19"/>
    <mergeCell ref="C21:D21"/>
    <mergeCell ref="C20:D20"/>
    <mergeCell ref="A20:B20"/>
    <mergeCell ref="E20:F20"/>
    <mergeCell ref="G20:H20"/>
    <mergeCell ref="I20:J20"/>
    <mergeCell ref="K20:L20"/>
    <mergeCell ref="K18:L18"/>
    <mergeCell ref="K19:L19"/>
    <mergeCell ref="K21:L21"/>
    <mergeCell ref="I19:J19"/>
    <mergeCell ref="I21:J21"/>
    <mergeCell ref="G19:H19"/>
    <mergeCell ref="G21:H21"/>
    <mergeCell ref="E19:F19"/>
    <mergeCell ref="E21:F21"/>
    <mergeCell ref="K15:L1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2023-09-23T11:13:29Z</cp:lastPrinted>
  <dcterms:created xsi:type="dcterms:W3CDTF">2014-07-07T07:10:33Z</dcterms:created>
  <dcterms:modified xsi:type="dcterms:W3CDTF">2024-03-25T09:01:11Z</dcterms:modified>
</cp:coreProperties>
</file>