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E9B2FF98-F2D3-4C18-9833-E58DA93B9C9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1" l="1"/>
  <c r="M46" i="1" s="1"/>
  <c r="H32" i="1"/>
  <c r="M32" i="1" s="1"/>
  <c r="H21" i="1"/>
  <c r="H22" i="1"/>
  <c r="H23" i="1"/>
  <c r="L21" i="1" s="1"/>
  <c r="H20" i="1"/>
  <c r="M20" i="1" s="1"/>
  <c r="H24" i="1"/>
  <c r="L24" i="1" s="1"/>
  <c r="H25" i="1"/>
  <c r="M25" i="1" s="1"/>
  <c r="H26" i="1"/>
  <c r="L26" i="1" s="1"/>
  <c r="H27" i="1"/>
  <c r="M27" i="1" s="1"/>
  <c r="H28" i="1"/>
  <c r="M28" i="1" s="1"/>
  <c r="H29" i="1"/>
  <c r="L29" i="1" s="1"/>
  <c r="H7" i="1"/>
  <c r="M7" i="1" s="1"/>
  <c r="H8" i="1"/>
  <c r="L8" i="1" s="1"/>
  <c r="H9" i="1"/>
  <c r="M9" i="1" s="1"/>
  <c r="H10" i="1"/>
  <c r="L10" i="1" s="1"/>
  <c r="H11" i="1"/>
  <c r="L11" i="1" s="1"/>
  <c r="H12" i="1"/>
  <c r="L12" i="1" s="1"/>
  <c r="H13" i="1"/>
  <c r="M13" i="1" s="1"/>
  <c r="H14" i="1"/>
  <c r="L14" i="1" s="1"/>
  <c r="H15" i="1"/>
  <c r="L15" i="1" s="1"/>
  <c r="H16" i="1"/>
  <c r="L16" i="1" s="1"/>
  <c r="H17" i="1"/>
  <c r="M17" i="1" s="1"/>
  <c r="H18" i="1"/>
  <c r="L18" i="1" s="1"/>
  <c r="H39" i="1"/>
  <c r="M39" i="1" s="1"/>
  <c r="H40" i="1"/>
  <c r="L40" i="1" s="1"/>
  <c r="H41" i="1"/>
  <c r="M41" i="1" s="1"/>
  <c r="H42" i="1"/>
  <c r="M42" i="1" s="1"/>
  <c r="H43" i="1"/>
  <c r="M43" i="1" s="1"/>
  <c r="H44" i="1"/>
  <c r="M44" i="1" s="1"/>
  <c r="H45" i="1"/>
  <c r="M45" i="1" s="1"/>
  <c r="E48" i="1"/>
  <c r="H30" i="1"/>
  <c r="M30" i="1" s="1"/>
  <c r="H31" i="1"/>
  <c r="M31" i="1" s="1"/>
  <c r="H33" i="1"/>
  <c r="M33" i="1" s="1"/>
  <c r="H34" i="1"/>
  <c r="M34" i="1" s="1"/>
  <c r="H35" i="1"/>
  <c r="M35" i="1" s="1"/>
  <c r="H36" i="1"/>
  <c r="L36" i="1" s="1"/>
  <c r="H37" i="1"/>
  <c r="L37" i="1" s="1"/>
  <c r="H38" i="1"/>
  <c r="M38" i="1" s="1"/>
  <c r="H19" i="1"/>
  <c r="L19" i="1" s="1"/>
  <c r="L46" i="1" l="1"/>
  <c r="L32" i="1"/>
  <c r="M23" i="1"/>
  <c r="L23" i="1"/>
  <c r="L22" i="1"/>
  <c r="M22" i="1"/>
  <c r="L45" i="1"/>
  <c r="L44" i="1"/>
  <c r="L43" i="1"/>
  <c r="L42" i="1"/>
  <c r="L41" i="1"/>
  <c r="M40" i="1"/>
  <c r="L39" i="1"/>
  <c r="L27" i="1"/>
  <c r="L38" i="1"/>
  <c r="M37" i="1"/>
  <c r="M36" i="1"/>
  <c r="L35" i="1"/>
  <c r="L34" i="1"/>
  <c r="L33" i="1"/>
  <c r="L31" i="1"/>
  <c r="L30" i="1"/>
  <c r="M29" i="1"/>
  <c r="L28" i="1"/>
  <c r="M26" i="1"/>
  <c r="L25" i="1"/>
  <c r="M14" i="1"/>
  <c r="M10" i="1"/>
  <c r="M21" i="1"/>
  <c r="L20" i="1"/>
  <c r="M18" i="1"/>
  <c r="L17" i="1"/>
  <c r="M24" i="1"/>
  <c r="M19" i="1"/>
  <c r="M15" i="1"/>
  <c r="L13" i="1"/>
  <c r="M11" i="1"/>
  <c r="L9" i="1"/>
  <c r="M16" i="1"/>
  <c r="M12" i="1"/>
  <c r="M8" i="1"/>
  <c r="L7" i="1"/>
  <c r="M48" i="1" l="1"/>
  <c r="F50" i="1" s="1"/>
</calcChain>
</file>

<file path=xl/sharedStrings.xml><?xml version="1.0" encoding="utf-8"?>
<sst xmlns="http://schemas.openxmlformats.org/spreadsheetml/2006/main" count="133" uniqueCount="117">
  <si>
    <t>DIREZIONE DIDATTICA DI VIGNOLA</t>
  </si>
  <si>
    <t>creditore</t>
  </si>
  <si>
    <t>protocollo entrata e data</t>
  </si>
  <si>
    <t xml:space="preserve">numero fattura </t>
  </si>
  <si>
    <t xml:space="preserve">data fattura </t>
  </si>
  <si>
    <t>TOTALI</t>
  </si>
  <si>
    <t>INDICATORE TRIMESTRALE DI TEMPESTIVITA' DEI PAGAMENTI</t>
  </si>
  <si>
    <t>Definizione indicatore tempestività dei pagamenti trimestrale DPCM 22/09/2014</t>
  </si>
  <si>
    <t xml:space="preserve">importo </t>
  </si>
  <si>
    <t xml:space="preserve">scadenza </t>
  </si>
  <si>
    <t xml:space="preserve">data pagamento fatture </t>
  </si>
  <si>
    <t>gg importo</t>
  </si>
  <si>
    <t>periodo complessivo intercorso</t>
  </si>
  <si>
    <t>periodo inesigibilità</t>
  </si>
  <si>
    <t xml:space="preserve">gg. totali </t>
  </si>
  <si>
    <t>data scadenza</t>
  </si>
  <si>
    <t>data pagamento</t>
  </si>
  <si>
    <t>gg. Intercorrenti netti</t>
  </si>
  <si>
    <t>gg. Inesigibilità</t>
  </si>
  <si>
    <t>GIORNI</t>
  </si>
  <si>
    <t>9015 del 16/06/2023</t>
  </si>
  <si>
    <t>21/P</t>
  </si>
  <si>
    <t>Giocareggio srl</t>
  </si>
  <si>
    <t>10444 del 10/08/2023</t>
  </si>
  <si>
    <t>95/P</t>
  </si>
  <si>
    <t>11371 del 07/09/2023</t>
  </si>
  <si>
    <t>140/P</t>
  </si>
  <si>
    <t>12729 del 26/09/2023</t>
  </si>
  <si>
    <t>C2 SRL</t>
  </si>
  <si>
    <t>4° trimestre 2023 - periodo dal 01/10/2023 al 31/12/2023</t>
  </si>
  <si>
    <t>13168 del 02/10/2023</t>
  </si>
  <si>
    <t>1916/P/23</t>
  </si>
  <si>
    <t>PIXARTPRINTING SPA</t>
  </si>
  <si>
    <t>13519 del 06/10/2023</t>
  </si>
  <si>
    <t>000068/PA</t>
  </si>
  <si>
    <t>SOLA OSCAR srl</t>
  </si>
  <si>
    <t>13764 del 10/10/2023</t>
  </si>
  <si>
    <t>11829/FVISE</t>
  </si>
  <si>
    <t>GRUPPO SPAGGIARI</t>
  </si>
  <si>
    <t>13765 del 10/10/2023</t>
  </si>
  <si>
    <t xml:space="preserve">1771/2023 </t>
  </si>
  <si>
    <t>Casa Editrice Scolastica Lombardi</t>
  </si>
  <si>
    <t>13766 del 10/10/2023</t>
  </si>
  <si>
    <t>POSTE ITALIANE</t>
  </si>
  <si>
    <t>13838 del 11/10/2023</t>
  </si>
  <si>
    <t>14308 del 19/10/2023</t>
  </si>
  <si>
    <t>206/P</t>
  </si>
  <si>
    <t>14432 del 21/10/2023</t>
  </si>
  <si>
    <t>ELIOSTUDIO snc</t>
  </si>
  <si>
    <t>14649 del 25/10/2023</t>
  </si>
  <si>
    <t>2023BENA005005842</t>
  </si>
  <si>
    <t>CHUBB EUROPEAN GROUP SE</t>
  </si>
  <si>
    <t>14471 del 23/10/2023</t>
  </si>
  <si>
    <t>71/PA2023</t>
  </si>
  <si>
    <t>BBM srl</t>
  </si>
  <si>
    <t>14473 del 23/10/2023</t>
  </si>
  <si>
    <t>FATTPA 16_23</t>
  </si>
  <si>
    <t>BUCCHERI GIUSEPPE</t>
  </si>
  <si>
    <t>15442 del 07/11/203</t>
  </si>
  <si>
    <t>15448 del 07/11/2023</t>
  </si>
  <si>
    <t>23VF+04793</t>
  </si>
  <si>
    <t>ITALCHIM</t>
  </si>
  <si>
    <t>15653 del 09/11/2023</t>
  </si>
  <si>
    <t>V3-32670</t>
  </si>
  <si>
    <t>BORGIONE CENTRO DIDATTICO SRL</t>
  </si>
  <si>
    <t>16287 del 18/11/2023</t>
  </si>
  <si>
    <t>02491/23</t>
  </si>
  <si>
    <t>Euroedizioni Torino</t>
  </si>
  <si>
    <t>16709 del 24/11/2023</t>
  </si>
  <si>
    <t>V3-33315</t>
  </si>
  <si>
    <t>16928 del 28/11/2023</t>
  </si>
  <si>
    <t xml:space="preserve">105/PA </t>
  </si>
  <si>
    <t>AGEN.TER</t>
  </si>
  <si>
    <t>17037 del 29/11/2023</t>
  </si>
  <si>
    <t>Dott.ssa Monduzzi Giorgia</t>
  </si>
  <si>
    <t>17590 del 06/12/2023</t>
  </si>
  <si>
    <t>1123/00</t>
  </si>
  <si>
    <t>CORPORATE STUDIO</t>
  </si>
  <si>
    <t>17700 del 07/12/2023</t>
  </si>
  <si>
    <t>1/24002</t>
  </si>
  <si>
    <t>KRATOS SRL</t>
  </si>
  <si>
    <t>17703 del 07/12/2023</t>
  </si>
  <si>
    <t>1/24003</t>
  </si>
  <si>
    <t>17705 del 07/12/2023</t>
  </si>
  <si>
    <t>17833 del 09/12/2023</t>
  </si>
  <si>
    <t>11709/FVIAC</t>
  </si>
  <si>
    <t>17835 del 09/12/2023</t>
  </si>
  <si>
    <t>V3-36075</t>
  </si>
  <si>
    <t>17836 del 09/12/2023</t>
  </si>
  <si>
    <t>V3-36076</t>
  </si>
  <si>
    <t>17839 del 09/12/2023</t>
  </si>
  <si>
    <t>V3-36077</t>
  </si>
  <si>
    <t>FATTPA 32_23</t>
  </si>
  <si>
    <t>TOMASSONE ALESSIO</t>
  </si>
  <si>
    <t>17864 del 11/12/2023</t>
  </si>
  <si>
    <t>17992 del 12/12/2023</t>
  </si>
  <si>
    <t>V3-36403</t>
  </si>
  <si>
    <t>18180 del 14/12/2023</t>
  </si>
  <si>
    <t>2174/PA</t>
  </si>
  <si>
    <t>Casa Editrice Leardini Guerrino</t>
  </si>
  <si>
    <t>18184 del 14/12/2023</t>
  </si>
  <si>
    <t>V3-36755</t>
  </si>
  <si>
    <t>18455 del 18/12/2023</t>
  </si>
  <si>
    <t>FATTPA 20_23</t>
  </si>
  <si>
    <t>18700 del 20/12/2023</t>
  </si>
  <si>
    <t>TECNO OFFICE GLOBAL SRL</t>
  </si>
  <si>
    <t>18777 del 21/12/2023</t>
  </si>
  <si>
    <t>108/PA</t>
  </si>
  <si>
    <t>18957 del 23/12/2023</t>
  </si>
  <si>
    <t>1 26</t>
  </si>
  <si>
    <t>L'albero Azzurro snc</t>
  </si>
  <si>
    <t>18988 del 29/12/2023</t>
  </si>
  <si>
    <t>95-23</t>
  </si>
  <si>
    <t>Castello di Carta</t>
  </si>
  <si>
    <t>19013 del 30/12/023</t>
  </si>
  <si>
    <t>FPA 10/23</t>
  </si>
  <si>
    <t>F.lli Baldoni Flavio &amp; 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</si>
</sst>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€&quot;\ #,##0.00"/>
    <numFmt numFmtId="165" formatCode="[$-410]d\ mmmm\ yyyy;@"/>
  </numFmts>
  <fonts count="10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43" fontId="5" fillId="0" borderId="1" xfId="0" applyNumberFormat="1" applyFont="1" applyBorder="1"/>
    <xf numFmtId="1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2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tabSelected="1" zoomScaleNormal="100" workbookViewId="0">
      <selection activeCell="D55" sqref="D55"/>
    </sheetView>
  </sheetViews>
  <sheetFormatPr defaultRowHeight="15" x14ac:dyDescent="0.25"/>
  <cols>
    <col min="1" max="1" width="9.85546875" style="1" customWidth="1"/>
    <col min="2" max="2" width="8.28515625" style="1" customWidth="1"/>
    <col min="3" max="3" width="11.5703125" style="1" bestFit="1" customWidth="1"/>
    <col min="4" max="4" width="25" customWidth="1"/>
    <col min="5" max="5" width="11.28515625" style="7" customWidth="1"/>
    <col min="6" max="6" width="13.5703125" style="1" customWidth="1"/>
    <col min="7" max="7" width="15.42578125" style="9" customWidth="1"/>
    <col min="8" max="8" width="13.28515625" customWidth="1"/>
    <col min="9" max="9" width="11.28515625" customWidth="1"/>
    <col min="10" max="10" width="11.5703125" customWidth="1"/>
    <col min="11" max="11" width="12.140625" customWidth="1"/>
    <col min="12" max="12" width="12.42578125" customWidth="1"/>
    <col min="13" max="13" width="17.140625" customWidth="1"/>
  </cols>
  <sheetData>
    <row r="1" spans="1:13" ht="20.25" x14ac:dyDescent="0.3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8.95" customHeight="1" x14ac:dyDescent="0.25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8.95" customHeight="1" x14ac:dyDescent="0.25">
      <c r="A3" s="14"/>
      <c r="B3" s="14"/>
      <c r="C3" s="14"/>
      <c r="D3" s="14"/>
      <c r="E3" s="14"/>
      <c r="F3" s="14"/>
      <c r="G3" s="24" t="s">
        <v>29</v>
      </c>
      <c r="H3" s="14"/>
      <c r="I3" s="14"/>
      <c r="J3" s="14"/>
      <c r="K3" s="14"/>
      <c r="L3" s="14"/>
      <c r="M3" s="14"/>
    </row>
    <row r="4" spans="1:13" ht="18.95" customHeight="1" x14ac:dyDescent="0.25">
      <c r="A4" s="10"/>
      <c r="B4" s="10"/>
      <c r="C4" s="10"/>
      <c r="D4" s="10"/>
      <c r="E4" s="14"/>
      <c r="F4" s="10"/>
      <c r="G4" s="10"/>
      <c r="H4" s="10"/>
      <c r="I4" s="14"/>
      <c r="J4" s="14"/>
      <c r="K4" s="14"/>
      <c r="L4" s="14"/>
      <c r="M4" s="10"/>
    </row>
    <row r="5" spans="1:13" x14ac:dyDescent="0.25">
      <c r="F5" s="37" t="s">
        <v>12</v>
      </c>
      <c r="G5" s="37"/>
      <c r="H5" s="37"/>
      <c r="I5" s="37" t="s">
        <v>13</v>
      </c>
      <c r="J5" s="37"/>
      <c r="K5" s="37"/>
      <c r="L5" s="19"/>
    </row>
    <row r="6" spans="1:13" ht="45" x14ac:dyDescent="0.25">
      <c r="A6" s="4" t="s">
        <v>2</v>
      </c>
      <c r="B6" s="4" t="s">
        <v>3</v>
      </c>
      <c r="C6" s="4" t="s">
        <v>4</v>
      </c>
      <c r="D6" s="4" t="s">
        <v>1</v>
      </c>
      <c r="E6" s="5" t="s">
        <v>8</v>
      </c>
      <c r="F6" s="17" t="s">
        <v>9</v>
      </c>
      <c r="G6" s="18" t="s">
        <v>10</v>
      </c>
      <c r="H6" s="20" t="s">
        <v>14</v>
      </c>
      <c r="I6" s="21" t="s">
        <v>15</v>
      </c>
      <c r="J6" s="21" t="s">
        <v>16</v>
      </c>
      <c r="K6" s="21" t="s">
        <v>18</v>
      </c>
      <c r="L6" s="21" t="s">
        <v>17</v>
      </c>
      <c r="M6" s="21" t="s">
        <v>11</v>
      </c>
    </row>
    <row r="7" spans="1:13" ht="30" customHeight="1" x14ac:dyDescent="0.25">
      <c r="A7" s="2" t="s">
        <v>20</v>
      </c>
      <c r="B7" s="2" t="s">
        <v>21</v>
      </c>
      <c r="C7" s="8">
        <v>45077</v>
      </c>
      <c r="D7" s="3" t="s">
        <v>22</v>
      </c>
      <c r="E7" s="6">
        <v>5177.66</v>
      </c>
      <c r="F7" s="8">
        <v>45119</v>
      </c>
      <c r="G7" s="13">
        <v>45244</v>
      </c>
      <c r="H7" s="15">
        <f t="shared" ref="H7:H46" si="0">SUM(G7-F7)</f>
        <v>125</v>
      </c>
      <c r="I7" s="15"/>
      <c r="J7" s="15"/>
      <c r="K7" s="15">
        <v>0</v>
      </c>
      <c r="L7" s="15">
        <f>SUM(H7-K7)</f>
        <v>125</v>
      </c>
      <c r="M7" s="16">
        <f t="shared" ref="M7:M46" si="1">SUM(E7*H7)</f>
        <v>647207.5</v>
      </c>
    </row>
    <row r="8" spans="1:13" ht="30" customHeight="1" x14ac:dyDescent="0.25">
      <c r="A8" s="30" t="s">
        <v>23</v>
      </c>
      <c r="B8" s="29" t="s">
        <v>24</v>
      </c>
      <c r="C8" s="30">
        <v>45138</v>
      </c>
      <c r="D8" s="31" t="s">
        <v>22</v>
      </c>
      <c r="E8" s="6">
        <v>7776.87</v>
      </c>
      <c r="F8" s="8">
        <v>45177</v>
      </c>
      <c r="G8" s="13">
        <v>45244</v>
      </c>
      <c r="H8" s="15">
        <f t="shared" si="0"/>
        <v>67</v>
      </c>
      <c r="I8" s="15"/>
      <c r="J8" s="15"/>
      <c r="K8" s="15">
        <v>0</v>
      </c>
      <c r="L8" s="15">
        <f t="shared" ref="L8:L46" si="2">SUM(H8-K8)</f>
        <v>67</v>
      </c>
      <c r="M8" s="16">
        <f t="shared" si="1"/>
        <v>521050.29</v>
      </c>
    </row>
    <row r="9" spans="1:13" ht="30" customHeight="1" x14ac:dyDescent="0.25">
      <c r="A9" s="29" t="s">
        <v>25</v>
      </c>
      <c r="B9" s="29" t="s">
        <v>26</v>
      </c>
      <c r="C9" s="30">
        <v>45169</v>
      </c>
      <c r="D9" s="31" t="s">
        <v>22</v>
      </c>
      <c r="E9" s="6">
        <v>2932.78</v>
      </c>
      <c r="F9" s="8">
        <v>45205</v>
      </c>
      <c r="G9" s="13">
        <v>45244</v>
      </c>
      <c r="H9" s="15">
        <f t="shared" si="0"/>
        <v>39</v>
      </c>
      <c r="I9" s="15"/>
      <c r="J9" s="15"/>
      <c r="K9" s="15">
        <v>0</v>
      </c>
      <c r="L9" s="15">
        <f t="shared" si="2"/>
        <v>39</v>
      </c>
      <c r="M9" s="16">
        <f t="shared" si="1"/>
        <v>114378.42000000001</v>
      </c>
    </row>
    <row r="10" spans="1:13" ht="30" customHeight="1" x14ac:dyDescent="0.25">
      <c r="A10" s="29" t="s">
        <v>27</v>
      </c>
      <c r="B10" s="29">
        <v>3884</v>
      </c>
      <c r="C10" s="30">
        <v>45187</v>
      </c>
      <c r="D10" s="31" t="s">
        <v>28</v>
      </c>
      <c r="E10" s="6">
        <v>49980</v>
      </c>
      <c r="F10" s="8">
        <v>45247</v>
      </c>
      <c r="G10" s="13">
        <v>45239</v>
      </c>
      <c r="H10" s="15">
        <f t="shared" si="0"/>
        <v>-8</v>
      </c>
      <c r="I10" s="15"/>
      <c r="J10" s="15"/>
      <c r="K10" s="15">
        <v>0</v>
      </c>
      <c r="L10" s="15">
        <f t="shared" si="2"/>
        <v>-8</v>
      </c>
      <c r="M10" s="16">
        <f t="shared" si="1"/>
        <v>-399840</v>
      </c>
    </row>
    <row r="11" spans="1:13" ht="30" customHeight="1" x14ac:dyDescent="0.25">
      <c r="A11" s="29" t="s">
        <v>30</v>
      </c>
      <c r="B11" s="29" t="s">
        <v>31</v>
      </c>
      <c r="C11" s="30">
        <v>45198</v>
      </c>
      <c r="D11" s="31" t="s">
        <v>32</v>
      </c>
      <c r="E11" s="6">
        <v>279.02999999999997</v>
      </c>
      <c r="F11" s="8">
        <v>45228</v>
      </c>
      <c r="G11" s="13">
        <v>45208</v>
      </c>
      <c r="H11" s="15">
        <f t="shared" si="0"/>
        <v>-20</v>
      </c>
      <c r="I11" s="15"/>
      <c r="J11" s="15"/>
      <c r="K11" s="15">
        <v>0</v>
      </c>
      <c r="L11" s="15">
        <f t="shared" si="2"/>
        <v>-20</v>
      </c>
      <c r="M11" s="16">
        <f t="shared" si="1"/>
        <v>-5580.5999999999995</v>
      </c>
    </row>
    <row r="12" spans="1:13" ht="30" customHeight="1" x14ac:dyDescent="0.25">
      <c r="A12" s="2" t="s">
        <v>33</v>
      </c>
      <c r="B12" s="2" t="s">
        <v>34</v>
      </c>
      <c r="C12" s="8">
        <v>45199</v>
      </c>
      <c r="D12" s="3" t="s">
        <v>35</v>
      </c>
      <c r="E12" s="6">
        <v>2207.23</v>
      </c>
      <c r="F12" s="8">
        <v>45230</v>
      </c>
      <c r="G12" s="13">
        <v>45208</v>
      </c>
      <c r="H12" s="15">
        <f t="shared" si="0"/>
        <v>-22</v>
      </c>
      <c r="I12" s="15"/>
      <c r="J12" s="15"/>
      <c r="K12" s="15">
        <v>0</v>
      </c>
      <c r="L12" s="15">
        <f t="shared" si="2"/>
        <v>-22</v>
      </c>
      <c r="M12" s="16">
        <f t="shared" si="1"/>
        <v>-48559.06</v>
      </c>
    </row>
    <row r="13" spans="1:13" ht="30" customHeight="1" x14ac:dyDescent="0.25">
      <c r="A13" s="29" t="s">
        <v>36</v>
      </c>
      <c r="B13" s="29" t="s">
        <v>37</v>
      </c>
      <c r="C13" s="30">
        <v>45201</v>
      </c>
      <c r="D13" s="31" t="s">
        <v>38</v>
      </c>
      <c r="E13" s="6">
        <v>530</v>
      </c>
      <c r="F13" s="8">
        <v>45232</v>
      </c>
      <c r="G13" s="13">
        <v>45210</v>
      </c>
      <c r="H13" s="15">
        <f t="shared" si="0"/>
        <v>-22</v>
      </c>
      <c r="I13" s="15"/>
      <c r="J13" s="15"/>
      <c r="K13" s="15">
        <v>0</v>
      </c>
      <c r="L13" s="15">
        <f t="shared" si="2"/>
        <v>-22</v>
      </c>
      <c r="M13" s="16">
        <f t="shared" si="1"/>
        <v>-11660</v>
      </c>
    </row>
    <row r="14" spans="1:13" ht="30" customHeight="1" x14ac:dyDescent="0.25">
      <c r="A14" s="29" t="s">
        <v>39</v>
      </c>
      <c r="B14" s="29" t="s">
        <v>40</v>
      </c>
      <c r="C14" s="30">
        <v>45205</v>
      </c>
      <c r="D14" s="31" t="s">
        <v>41</v>
      </c>
      <c r="E14" s="6">
        <v>115.2</v>
      </c>
      <c r="F14" s="8">
        <v>45236</v>
      </c>
      <c r="G14" s="13">
        <v>45236</v>
      </c>
      <c r="H14" s="15">
        <f t="shared" si="0"/>
        <v>0</v>
      </c>
      <c r="I14" s="15"/>
      <c r="J14" s="15"/>
      <c r="K14" s="15">
        <v>0</v>
      </c>
      <c r="L14" s="15">
        <f t="shared" si="2"/>
        <v>0</v>
      </c>
      <c r="M14" s="16">
        <f t="shared" si="1"/>
        <v>0</v>
      </c>
    </row>
    <row r="15" spans="1:13" ht="30" customHeight="1" x14ac:dyDescent="0.25">
      <c r="A15" s="2" t="s">
        <v>42</v>
      </c>
      <c r="B15" s="28">
        <v>1023251301</v>
      </c>
      <c r="C15" s="8">
        <v>45205</v>
      </c>
      <c r="D15" s="3" t="s">
        <v>43</v>
      </c>
      <c r="E15" s="6">
        <v>8.2100000000000009</v>
      </c>
      <c r="F15" s="8">
        <v>45235</v>
      </c>
      <c r="G15" s="13">
        <v>45225</v>
      </c>
      <c r="H15" s="15">
        <f t="shared" si="0"/>
        <v>-10</v>
      </c>
      <c r="I15" s="15"/>
      <c r="J15" s="15"/>
      <c r="K15" s="15">
        <v>0</v>
      </c>
      <c r="L15" s="15">
        <f t="shared" si="2"/>
        <v>-10</v>
      </c>
      <c r="M15" s="16">
        <f t="shared" si="1"/>
        <v>-82.100000000000009</v>
      </c>
    </row>
    <row r="16" spans="1:13" ht="30" customHeight="1" x14ac:dyDescent="0.25">
      <c r="A16" s="29" t="s">
        <v>44</v>
      </c>
      <c r="B16" s="32">
        <v>7234001925</v>
      </c>
      <c r="C16" s="30">
        <v>45201</v>
      </c>
      <c r="D16" s="31" t="s">
        <v>32</v>
      </c>
      <c r="E16" s="6">
        <v>138.94999999999999</v>
      </c>
      <c r="F16" s="8">
        <v>45241</v>
      </c>
      <c r="G16" s="13">
        <v>45210</v>
      </c>
      <c r="H16" s="15">
        <f t="shared" si="0"/>
        <v>-31</v>
      </c>
      <c r="I16" s="15"/>
      <c r="J16" s="15"/>
      <c r="K16" s="15">
        <v>0</v>
      </c>
      <c r="L16" s="15">
        <f t="shared" si="2"/>
        <v>-31</v>
      </c>
      <c r="M16" s="16">
        <f t="shared" si="1"/>
        <v>-4307.45</v>
      </c>
    </row>
    <row r="17" spans="1:13" ht="30" customHeight="1" x14ac:dyDescent="0.25">
      <c r="A17" s="29" t="s">
        <v>45</v>
      </c>
      <c r="B17" s="27" t="s">
        <v>46</v>
      </c>
      <c r="C17" s="30">
        <v>45210</v>
      </c>
      <c r="D17" s="31" t="s">
        <v>22</v>
      </c>
      <c r="E17" s="6">
        <v>5713</v>
      </c>
      <c r="F17" s="8">
        <v>45260</v>
      </c>
      <c r="G17" s="13">
        <v>45244</v>
      </c>
      <c r="H17" s="15">
        <f t="shared" si="0"/>
        <v>-16</v>
      </c>
      <c r="I17" s="15"/>
      <c r="J17" s="15"/>
      <c r="K17" s="15">
        <v>0</v>
      </c>
      <c r="L17" s="15">
        <f t="shared" si="2"/>
        <v>-16</v>
      </c>
      <c r="M17" s="16">
        <f t="shared" si="1"/>
        <v>-91408</v>
      </c>
    </row>
    <row r="18" spans="1:13" ht="30" customHeight="1" x14ac:dyDescent="0.25">
      <c r="A18" s="29" t="s">
        <v>47</v>
      </c>
      <c r="B18" s="29">
        <v>603</v>
      </c>
      <c r="C18" s="30">
        <v>45217</v>
      </c>
      <c r="D18" s="31" t="s">
        <v>48</v>
      </c>
      <c r="E18" s="6">
        <v>48.36</v>
      </c>
      <c r="F18" s="8">
        <v>45249</v>
      </c>
      <c r="G18" s="13">
        <v>45225</v>
      </c>
      <c r="H18" s="15">
        <f t="shared" si="0"/>
        <v>-24</v>
      </c>
      <c r="I18" s="15"/>
      <c r="J18" s="15"/>
      <c r="K18" s="15">
        <v>0</v>
      </c>
      <c r="L18" s="15">
        <f t="shared" si="2"/>
        <v>-24</v>
      </c>
      <c r="M18" s="16">
        <f t="shared" si="1"/>
        <v>-1160.6399999999999</v>
      </c>
    </row>
    <row r="19" spans="1:13" ht="30" customHeight="1" x14ac:dyDescent="0.25">
      <c r="A19" s="29" t="s">
        <v>52</v>
      </c>
      <c r="B19" s="29" t="s">
        <v>53</v>
      </c>
      <c r="C19" s="30">
        <v>45220</v>
      </c>
      <c r="D19" s="31" t="s">
        <v>54</v>
      </c>
      <c r="E19" s="6">
        <v>2076</v>
      </c>
      <c r="F19" s="8">
        <v>45251</v>
      </c>
      <c r="G19" s="13">
        <v>45232</v>
      </c>
      <c r="H19" s="15">
        <f t="shared" si="0"/>
        <v>-19</v>
      </c>
      <c r="I19" s="15"/>
      <c r="J19" s="15"/>
      <c r="K19" s="15">
        <v>0</v>
      </c>
      <c r="L19" s="15">
        <f t="shared" si="2"/>
        <v>-19</v>
      </c>
      <c r="M19" s="16">
        <f t="shared" si="1"/>
        <v>-39444</v>
      </c>
    </row>
    <row r="20" spans="1:13" ht="30" customHeight="1" x14ac:dyDescent="0.25">
      <c r="A20" s="29" t="s">
        <v>55</v>
      </c>
      <c r="B20" s="29" t="s">
        <v>56</v>
      </c>
      <c r="C20" s="30">
        <v>45220</v>
      </c>
      <c r="D20" s="31" t="s">
        <v>57</v>
      </c>
      <c r="E20" s="6">
        <v>4834.3500000000004</v>
      </c>
      <c r="F20" s="8">
        <v>45251</v>
      </c>
      <c r="G20" s="13">
        <v>45225</v>
      </c>
      <c r="H20" s="15">
        <f t="shared" si="0"/>
        <v>-26</v>
      </c>
      <c r="I20" s="15"/>
      <c r="J20" s="15"/>
      <c r="K20" s="15">
        <v>0</v>
      </c>
      <c r="L20" s="15">
        <f t="shared" si="2"/>
        <v>-26</v>
      </c>
      <c r="M20" s="16">
        <f t="shared" si="1"/>
        <v>-125693.1</v>
      </c>
    </row>
    <row r="21" spans="1:13" ht="30" customHeight="1" x14ac:dyDescent="0.25">
      <c r="A21" s="29" t="s">
        <v>49</v>
      </c>
      <c r="B21" s="29" t="s">
        <v>50</v>
      </c>
      <c r="C21" s="30">
        <v>45223</v>
      </c>
      <c r="D21" s="31" t="s">
        <v>51</v>
      </c>
      <c r="E21" s="6">
        <v>12656</v>
      </c>
      <c r="F21" s="8">
        <v>45253</v>
      </c>
      <c r="G21" s="13">
        <v>45234</v>
      </c>
      <c r="H21" s="15">
        <f t="shared" si="0"/>
        <v>-19</v>
      </c>
      <c r="I21" s="15"/>
      <c r="J21" s="15"/>
      <c r="K21" s="15">
        <v>0</v>
      </c>
      <c r="L21" s="15">
        <f>SUM(H23-K21)</f>
        <v>-21</v>
      </c>
      <c r="M21" s="16">
        <f>SUM(E21*H23)</f>
        <v>-265776</v>
      </c>
    </row>
    <row r="22" spans="1:13" ht="30" customHeight="1" x14ac:dyDescent="0.25">
      <c r="A22" s="29" t="s">
        <v>58</v>
      </c>
      <c r="B22" s="32">
        <v>1023274607</v>
      </c>
      <c r="C22" s="30">
        <v>45233</v>
      </c>
      <c r="D22" s="31" t="s">
        <v>43</v>
      </c>
      <c r="E22" s="6">
        <v>66.97</v>
      </c>
      <c r="F22" s="8">
        <v>45263</v>
      </c>
      <c r="G22" s="13">
        <v>45239</v>
      </c>
      <c r="H22" s="15">
        <f t="shared" si="0"/>
        <v>-24</v>
      </c>
      <c r="I22" s="15"/>
      <c r="J22" s="15"/>
      <c r="K22" s="15">
        <v>0</v>
      </c>
      <c r="L22" s="15">
        <f t="shared" ref="L22:L23" si="3">SUM(H24-K22)</f>
        <v>-35</v>
      </c>
      <c r="M22" s="16">
        <f t="shared" ref="M22:M23" si="4">SUM(E22*H24)</f>
        <v>-2343.9499999999998</v>
      </c>
    </row>
    <row r="23" spans="1:13" ht="30" customHeight="1" x14ac:dyDescent="0.25">
      <c r="A23" s="29" t="s">
        <v>59</v>
      </c>
      <c r="B23" s="29" t="s">
        <v>60</v>
      </c>
      <c r="C23" s="30">
        <v>45230</v>
      </c>
      <c r="D23" s="31" t="s">
        <v>61</v>
      </c>
      <c r="E23" s="6">
        <v>10982.78</v>
      </c>
      <c r="F23" s="8">
        <v>45260</v>
      </c>
      <c r="G23" s="13">
        <v>45239</v>
      </c>
      <c r="H23" s="15">
        <f t="shared" si="0"/>
        <v>-21</v>
      </c>
      <c r="I23" s="15"/>
      <c r="J23" s="15"/>
      <c r="K23" s="15">
        <v>0</v>
      </c>
      <c r="L23" s="15">
        <f t="shared" si="3"/>
        <v>-23</v>
      </c>
      <c r="M23" s="16">
        <f t="shared" si="4"/>
        <v>-252603.94</v>
      </c>
    </row>
    <row r="24" spans="1:13" ht="30" customHeight="1" x14ac:dyDescent="0.25">
      <c r="A24" s="29" t="s">
        <v>62</v>
      </c>
      <c r="B24" s="29" t="s">
        <v>63</v>
      </c>
      <c r="C24" s="30">
        <v>45238</v>
      </c>
      <c r="D24" s="31" t="s">
        <v>64</v>
      </c>
      <c r="E24" s="6">
        <v>143.97</v>
      </c>
      <c r="F24" s="8">
        <v>45274</v>
      </c>
      <c r="G24" s="13">
        <v>45239</v>
      </c>
      <c r="H24" s="15">
        <f t="shared" si="0"/>
        <v>-35</v>
      </c>
      <c r="I24" s="15"/>
      <c r="J24" s="15"/>
      <c r="K24" s="15">
        <v>0</v>
      </c>
      <c r="L24" s="15">
        <f t="shared" si="2"/>
        <v>-35</v>
      </c>
      <c r="M24" s="16">
        <f t="shared" si="1"/>
        <v>-5038.95</v>
      </c>
    </row>
    <row r="25" spans="1:13" ht="30" customHeight="1" x14ac:dyDescent="0.25">
      <c r="A25" s="29" t="s">
        <v>65</v>
      </c>
      <c r="B25" s="29" t="s">
        <v>66</v>
      </c>
      <c r="C25" s="30">
        <v>45247</v>
      </c>
      <c r="D25" s="31" t="s">
        <v>67</v>
      </c>
      <c r="E25" s="6">
        <v>80</v>
      </c>
      <c r="F25" s="8">
        <v>45277</v>
      </c>
      <c r="G25" s="13">
        <v>45254</v>
      </c>
      <c r="H25" s="15">
        <f t="shared" si="0"/>
        <v>-23</v>
      </c>
      <c r="I25" s="15"/>
      <c r="J25" s="15"/>
      <c r="K25" s="15">
        <v>0</v>
      </c>
      <c r="L25" s="15">
        <f t="shared" si="2"/>
        <v>-23</v>
      </c>
      <c r="M25" s="16">
        <f t="shared" si="1"/>
        <v>-1840</v>
      </c>
    </row>
    <row r="26" spans="1:13" ht="30" customHeight="1" x14ac:dyDescent="0.25">
      <c r="A26" s="29" t="s">
        <v>68</v>
      </c>
      <c r="B26" s="29" t="s">
        <v>69</v>
      </c>
      <c r="C26" s="30">
        <v>45243</v>
      </c>
      <c r="D26" s="31" t="s">
        <v>64</v>
      </c>
      <c r="E26" s="6">
        <v>252.83</v>
      </c>
      <c r="F26" s="8">
        <v>45283</v>
      </c>
      <c r="G26" s="13">
        <v>45254</v>
      </c>
      <c r="H26" s="15">
        <f t="shared" si="0"/>
        <v>-29</v>
      </c>
      <c r="I26" s="15"/>
      <c r="J26" s="15"/>
      <c r="K26" s="15">
        <v>0</v>
      </c>
      <c r="L26" s="15">
        <f t="shared" si="2"/>
        <v>-29</v>
      </c>
      <c r="M26" s="16">
        <f t="shared" si="1"/>
        <v>-7332.0700000000006</v>
      </c>
    </row>
    <row r="27" spans="1:13" ht="30" customHeight="1" x14ac:dyDescent="0.25">
      <c r="A27" s="29" t="s">
        <v>70</v>
      </c>
      <c r="B27" s="29" t="s">
        <v>71</v>
      </c>
      <c r="C27" s="30">
        <v>45257</v>
      </c>
      <c r="D27" s="31" t="s">
        <v>72</v>
      </c>
      <c r="E27" s="6">
        <v>150</v>
      </c>
      <c r="F27" s="8">
        <v>45287</v>
      </c>
      <c r="G27" s="13">
        <v>45261</v>
      </c>
      <c r="H27" s="15">
        <f t="shared" si="0"/>
        <v>-26</v>
      </c>
      <c r="I27" s="15"/>
      <c r="J27" s="15"/>
      <c r="K27" s="15">
        <v>0</v>
      </c>
      <c r="L27" s="15">
        <f t="shared" si="2"/>
        <v>-26</v>
      </c>
      <c r="M27" s="16">
        <f t="shared" si="1"/>
        <v>-3900</v>
      </c>
    </row>
    <row r="28" spans="1:13" ht="30" customHeight="1" x14ac:dyDescent="0.25">
      <c r="A28" s="29" t="s">
        <v>73</v>
      </c>
      <c r="B28" s="29">
        <v>279</v>
      </c>
      <c r="C28" s="30">
        <v>45258</v>
      </c>
      <c r="D28" s="31" t="s">
        <v>74</v>
      </c>
      <c r="E28" s="6">
        <v>1330</v>
      </c>
      <c r="F28" s="8">
        <v>45291</v>
      </c>
      <c r="G28" s="13">
        <v>45261</v>
      </c>
      <c r="H28" s="15">
        <f t="shared" si="0"/>
        <v>-30</v>
      </c>
      <c r="I28" s="15"/>
      <c r="J28" s="15"/>
      <c r="K28" s="15">
        <v>0</v>
      </c>
      <c r="L28" s="15">
        <f t="shared" si="2"/>
        <v>-30</v>
      </c>
      <c r="M28" s="16">
        <f t="shared" si="1"/>
        <v>-39900</v>
      </c>
    </row>
    <row r="29" spans="1:13" ht="30" customHeight="1" x14ac:dyDescent="0.25">
      <c r="A29" s="29" t="s">
        <v>75</v>
      </c>
      <c r="B29" s="29" t="s">
        <v>76</v>
      </c>
      <c r="C29" s="30">
        <v>45260</v>
      </c>
      <c r="D29" s="31" t="s">
        <v>77</v>
      </c>
      <c r="E29" s="6">
        <v>450</v>
      </c>
      <c r="F29" s="8">
        <v>45322</v>
      </c>
      <c r="G29" s="13">
        <v>45266</v>
      </c>
      <c r="H29" s="15">
        <f t="shared" si="0"/>
        <v>-56</v>
      </c>
      <c r="I29" s="15"/>
      <c r="J29" s="15"/>
      <c r="K29" s="15">
        <v>0</v>
      </c>
      <c r="L29" s="15">
        <f t="shared" si="2"/>
        <v>-56</v>
      </c>
      <c r="M29" s="16">
        <f t="shared" si="1"/>
        <v>-25200</v>
      </c>
    </row>
    <row r="30" spans="1:13" ht="30" customHeight="1" x14ac:dyDescent="0.25">
      <c r="A30" s="29" t="s">
        <v>78</v>
      </c>
      <c r="B30" s="29" t="s">
        <v>79</v>
      </c>
      <c r="C30" s="30">
        <v>45260</v>
      </c>
      <c r="D30" s="31" t="s">
        <v>80</v>
      </c>
      <c r="E30" s="6">
        <v>103.2</v>
      </c>
      <c r="F30" s="8">
        <v>45351</v>
      </c>
      <c r="G30" s="13">
        <v>45267</v>
      </c>
      <c r="H30" s="15">
        <f t="shared" si="0"/>
        <v>-84</v>
      </c>
      <c r="I30" s="15"/>
      <c r="J30" s="15"/>
      <c r="K30" s="15">
        <v>0</v>
      </c>
      <c r="L30" s="15">
        <f t="shared" si="2"/>
        <v>-84</v>
      </c>
      <c r="M30" s="16">
        <f t="shared" si="1"/>
        <v>-8668.8000000000011</v>
      </c>
    </row>
    <row r="31" spans="1:13" ht="30" customHeight="1" x14ac:dyDescent="0.25">
      <c r="A31" s="29" t="s">
        <v>81</v>
      </c>
      <c r="B31" s="29" t="s">
        <v>82</v>
      </c>
      <c r="C31" s="30">
        <v>45260</v>
      </c>
      <c r="D31" s="31" t="s">
        <v>80</v>
      </c>
      <c r="E31" s="6">
        <v>1166.93</v>
      </c>
      <c r="F31" s="8">
        <v>45351</v>
      </c>
      <c r="G31" s="13">
        <v>45267</v>
      </c>
      <c r="H31" s="15">
        <f t="shared" si="0"/>
        <v>-84</v>
      </c>
      <c r="I31" s="15"/>
      <c r="J31" s="15"/>
      <c r="K31" s="15">
        <v>0</v>
      </c>
      <c r="L31" s="15">
        <f t="shared" si="2"/>
        <v>-84</v>
      </c>
      <c r="M31" s="16">
        <f t="shared" si="1"/>
        <v>-98022.12000000001</v>
      </c>
    </row>
    <row r="32" spans="1:13" ht="30" customHeight="1" x14ac:dyDescent="0.25">
      <c r="A32" s="29" t="s">
        <v>83</v>
      </c>
      <c r="B32" s="32">
        <v>1023302318</v>
      </c>
      <c r="C32" s="30">
        <v>45266</v>
      </c>
      <c r="D32" s="31" t="s">
        <v>43</v>
      </c>
      <c r="E32" s="6">
        <v>148.78</v>
      </c>
      <c r="F32" s="8">
        <v>45296</v>
      </c>
      <c r="G32" s="13">
        <v>45267</v>
      </c>
      <c r="H32" s="15">
        <f t="shared" si="0"/>
        <v>-29</v>
      </c>
      <c r="I32" s="15"/>
      <c r="J32" s="15"/>
      <c r="K32" s="15">
        <v>0</v>
      </c>
      <c r="L32" s="15">
        <f t="shared" si="2"/>
        <v>-29</v>
      </c>
      <c r="M32" s="16">
        <f t="shared" si="1"/>
        <v>-4314.62</v>
      </c>
    </row>
    <row r="33" spans="1:13" ht="30" customHeight="1" x14ac:dyDescent="0.25">
      <c r="A33" s="29" t="s">
        <v>84</v>
      </c>
      <c r="B33" s="29" t="s">
        <v>85</v>
      </c>
      <c r="C33" s="30">
        <v>45264</v>
      </c>
      <c r="D33" s="31" t="s">
        <v>38</v>
      </c>
      <c r="E33" s="6">
        <v>734.4</v>
      </c>
      <c r="F33" s="8">
        <v>45295</v>
      </c>
      <c r="G33" s="13">
        <v>45269</v>
      </c>
      <c r="H33" s="15">
        <f t="shared" si="0"/>
        <v>-26</v>
      </c>
      <c r="I33" s="15"/>
      <c r="J33" s="15"/>
      <c r="K33" s="15">
        <v>0</v>
      </c>
      <c r="L33" s="15">
        <f t="shared" si="2"/>
        <v>-26</v>
      </c>
      <c r="M33" s="16">
        <f t="shared" si="1"/>
        <v>-19094.399999999998</v>
      </c>
    </row>
    <row r="34" spans="1:13" ht="30" customHeight="1" x14ac:dyDescent="0.25">
      <c r="A34" s="29" t="s">
        <v>86</v>
      </c>
      <c r="B34" s="29" t="s">
        <v>87</v>
      </c>
      <c r="C34" s="30">
        <v>45261</v>
      </c>
      <c r="D34" s="31" t="s">
        <v>64</v>
      </c>
      <c r="E34" s="6">
        <v>384.12</v>
      </c>
      <c r="F34" s="30">
        <v>45303</v>
      </c>
      <c r="G34" s="13">
        <v>45269</v>
      </c>
      <c r="H34" s="15">
        <f t="shared" si="0"/>
        <v>-34</v>
      </c>
      <c r="I34" s="15"/>
      <c r="J34" s="15"/>
      <c r="K34" s="15">
        <v>0</v>
      </c>
      <c r="L34" s="15">
        <f t="shared" si="2"/>
        <v>-34</v>
      </c>
      <c r="M34" s="16">
        <f t="shared" si="1"/>
        <v>-13060.08</v>
      </c>
    </row>
    <row r="35" spans="1:13" ht="30" customHeight="1" x14ac:dyDescent="0.25">
      <c r="A35" s="29" t="s">
        <v>88</v>
      </c>
      <c r="B35" s="29" t="s">
        <v>89</v>
      </c>
      <c r="C35" s="30">
        <v>45261</v>
      </c>
      <c r="D35" s="31" t="s">
        <v>64</v>
      </c>
      <c r="E35" s="6">
        <v>1796.32</v>
      </c>
      <c r="F35" s="30">
        <v>45303</v>
      </c>
      <c r="G35" s="13">
        <v>45269</v>
      </c>
      <c r="H35" s="15">
        <f t="shared" si="0"/>
        <v>-34</v>
      </c>
      <c r="I35" s="15"/>
      <c r="J35" s="15"/>
      <c r="K35" s="15">
        <v>0</v>
      </c>
      <c r="L35" s="15">
        <f t="shared" si="2"/>
        <v>-34</v>
      </c>
      <c r="M35" s="16">
        <f t="shared" si="1"/>
        <v>-61074.879999999997</v>
      </c>
    </row>
    <row r="36" spans="1:13" ht="30" customHeight="1" x14ac:dyDescent="0.25">
      <c r="A36" s="29" t="s">
        <v>90</v>
      </c>
      <c r="B36" s="29" t="s">
        <v>91</v>
      </c>
      <c r="C36" s="30">
        <v>45261</v>
      </c>
      <c r="D36" s="31" t="s">
        <v>64</v>
      </c>
      <c r="E36" s="6">
        <v>239.17</v>
      </c>
      <c r="F36" s="30">
        <v>45303</v>
      </c>
      <c r="G36" s="13">
        <v>45269</v>
      </c>
      <c r="H36" s="15">
        <f t="shared" si="0"/>
        <v>-34</v>
      </c>
      <c r="I36" s="15"/>
      <c r="J36" s="15"/>
      <c r="K36" s="15">
        <v>0</v>
      </c>
      <c r="L36" s="15">
        <f t="shared" si="2"/>
        <v>-34</v>
      </c>
      <c r="M36" s="16">
        <f t="shared" si="1"/>
        <v>-8131.78</v>
      </c>
    </row>
    <row r="37" spans="1:13" ht="30" customHeight="1" x14ac:dyDescent="0.25">
      <c r="A37" s="29" t="s">
        <v>94</v>
      </c>
      <c r="B37" s="29" t="s">
        <v>92</v>
      </c>
      <c r="C37" s="30">
        <v>45270</v>
      </c>
      <c r="D37" s="31" t="s">
        <v>93</v>
      </c>
      <c r="E37" s="6">
        <v>2960</v>
      </c>
      <c r="F37" s="8">
        <v>45302</v>
      </c>
      <c r="G37" s="13">
        <v>45271</v>
      </c>
      <c r="H37" s="15">
        <f t="shared" si="0"/>
        <v>-31</v>
      </c>
      <c r="I37" s="15"/>
      <c r="J37" s="15"/>
      <c r="K37" s="15">
        <v>0</v>
      </c>
      <c r="L37" s="15">
        <f t="shared" si="2"/>
        <v>-31</v>
      </c>
      <c r="M37" s="16">
        <f t="shared" si="1"/>
        <v>-91760</v>
      </c>
    </row>
    <row r="38" spans="1:13" ht="30" customHeight="1" x14ac:dyDescent="0.25">
      <c r="A38" s="29" t="s">
        <v>95</v>
      </c>
      <c r="B38" s="29" t="s">
        <v>96</v>
      </c>
      <c r="C38" s="30">
        <v>45265</v>
      </c>
      <c r="D38" s="31" t="s">
        <v>64</v>
      </c>
      <c r="E38" s="6">
        <v>185.87</v>
      </c>
      <c r="F38" s="8">
        <v>45307</v>
      </c>
      <c r="G38" s="13">
        <v>45272</v>
      </c>
      <c r="H38" s="15">
        <f t="shared" si="0"/>
        <v>-35</v>
      </c>
      <c r="I38" s="15"/>
      <c r="J38" s="15"/>
      <c r="K38" s="15">
        <v>0</v>
      </c>
      <c r="L38" s="15">
        <f t="shared" si="2"/>
        <v>-35</v>
      </c>
      <c r="M38" s="16">
        <f t="shared" si="1"/>
        <v>-6505.45</v>
      </c>
    </row>
    <row r="39" spans="1:13" ht="30" customHeight="1" x14ac:dyDescent="0.25">
      <c r="A39" s="29" t="s">
        <v>97</v>
      </c>
      <c r="B39" s="29" t="s">
        <v>98</v>
      </c>
      <c r="C39" s="30">
        <v>45260</v>
      </c>
      <c r="D39" s="31" t="s">
        <v>99</v>
      </c>
      <c r="E39" s="6">
        <v>410</v>
      </c>
      <c r="F39" s="8">
        <v>45304</v>
      </c>
      <c r="G39" s="13">
        <v>45274</v>
      </c>
      <c r="H39" s="15">
        <f t="shared" si="0"/>
        <v>-30</v>
      </c>
      <c r="I39" s="15"/>
      <c r="J39" s="15"/>
      <c r="K39" s="15">
        <v>0</v>
      </c>
      <c r="L39" s="15">
        <f t="shared" si="2"/>
        <v>-30</v>
      </c>
      <c r="M39" s="16">
        <f t="shared" si="1"/>
        <v>-12300</v>
      </c>
    </row>
    <row r="40" spans="1:13" ht="30" customHeight="1" x14ac:dyDescent="0.25">
      <c r="A40" s="29" t="s">
        <v>100</v>
      </c>
      <c r="B40" s="25" t="s">
        <v>101</v>
      </c>
      <c r="C40" s="30">
        <v>45267</v>
      </c>
      <c r="D40" s="31" t="s">
        <v>64</v>
      </c>
      <c r="E40" s="6">
        <v>615.34</v>
      </c>
      <c r="F40" s="8">
        <v>45309</v>
      </c>
      <c r="G40" s="13">
        <v>45274</v>
      </c>
      <c r="H40" s="15">
        <f t="shared" si="0"/>
        <v>-35</v>
      </c>
      <c r="I40" s="15"/>
      <c r="J40" s="15"/>
      <c r="K40" s="15">
        <v>0</v>
      </c>
      <c r="L40" s="15">
        <f t="shared" si="2"/>
        <v>-35</v>
      </c>
      <c r="M40" s="16">
        <f t="shared" si="1"/>
        <v>-21536.9</v>
      </c>
    </row>
    <row r="41" spans="1:13" ht="30" customHeight="1" x14ac:dyDescent="0.25">
      <c r="A41" s="29" t="s">
        <v>102</v>
      </c>
      <c r="B41" s="32" t="s">
        <v>103</v>
      </c>
      <c r="C41" s="30">
        <v>45276</v>
      </c>
      <c r="D41" s="31" t="s">
        <v>57</v>
      </c>
      <c r="E41" s="6">
        <v>1468.32</v>
      </c>
      <c r="F41" s="8">
        <v>45309</v>
      </c>
      <c r="G41" s="13">
        <v>45279</v>
      </c>
      <c r="H41" s="15">
        <f t="shared" si="0"/>
        <v>-30</v>
      </c>
      <c r="I41" s="15"/>
      <c r="J41" s="15"/>
      <c r="K41" s="15">
        <v>0</v>
      </c>
      <c r="L41" s="15">
        <f t="shared" si="2"/>
        <v>-30</v>
      </c>
      <c r="M41" s="16">
        <f t="shared" si="1"/>
        <v>-44049.599999999999</v>
      </c>
    </row>
    <row r="42" spans="1:13" ht="30" customHeight="1" x14ac:dyDescent="0.25">
      <c r="A42" s="29" t="s">
        <v>104</v>
      </c>
      <c r="B42" s="29">
        <v>3219</v>
      </c>
      <c r="C42" s="30">
        <v>45279</v>
      </c>
      <c r="D42" s="31" t="s">
        <v>105</v>
      </c>
      <c r="E42" s="6">
        <v>585</v>
      </c>
      <c r="F42" s="8">
        <v>45309</v>
      </c>
      <c r="G42" s="13">
        <v>45280</v>
      </c>
      <c r="H42" s="15">
        <f t="shared" si="0"/>
        <v>-29</v>
      </c>
      <c r="I42" s="15"/>
      <c r="J42" s="15"/>
      <c r="K42" s="15">
        <v>0</v>
      </c>
      <c r="L42" s="15">
        <f t="shared" si="2"/>
        <v>-29</v>
      </c>
      <c r="M42" s="16">
        <f t="shared" si="1"/>
        <v>-16965</v>
      </c>
    </row>
    <row r="43" spans="1:13" ht="30" customHeight="1" x14ac:dyDescent="0.25">
      <c r="A43" s="29" t="s">
        <v>106</v>
      </c>
      <c r="B43" s="29" t="s">
        <v>107</v>
      </c>
      <c r="C43" s="30">
        <v>45280</v>
      </c>
      <c r="D43" s="31" t="s">
        <v>72</v>
      </c>
      <c r="E43" s="6">
        <v>150</v>
      </c>
      <c r="F43" s="8">
        <v>45311</v>
      </c>
      <c r="G43" s="13">
        <v>45281</v>
      </c>
      <c r="H43" s="15">
        <f t="shared" si="0"/>
        <v>-30</v>
      </c>
      <c r="I43" s="15"/>
      <c r="J43" s="15"/>
      <c r="K43" s="15">
        <v>0</v>
      </c>
      <c r="L43" s="15">
        <f t="shared" si="2"/>
        <v>-30</v>
      </c>
      <c r="M43" s="16">
        <f t="shared" si="1"/>
        <v>-4500</v>
      </c>
    </row>
    <row r="44" spans="1:13" ht="30" customHeight="1" x14ac:dyDescent="0.25">
      <c r="A44" s="29" t="s">
        <v>108</v>
      </c>
      <c r="B44" s="29" t="s">
        <v>109</v>
      </c>
      <c r="C44" s="30">
        <v>45281</v>
      </c>
      <c r="D44" s="31" t="s">
        <v>110</v>
      </c>
      <c r="E44" s="6">
        <v>58.43</v>
      </c>
      <c r="F44" s="8">
        <v>45312</v>
      </c>
      <c r="G44" s="13">
        <v>45291</v>
      </c>
      <c r="H44" s="15">
        <f t="shared" si="0"/>
        <v>-21</v>
      </c>
      <c r="I44" s="15"/>
      <c r="J44" s="15"/>
      <c r="K44" s="15">
        <v>0</v>
      </c>
      <c r="L44" s="15">
        <f t="shared" si="2"/>
        <v>-21</v>
      </c>
      <c r="M44" s="16">
        <f t="shared" si="1"/>
        <v>-1227.03</v>
      </c>
    </row>
    <row r="45" spans="1:13" ht="30" customHeight="1" x14ac:dyDescent="0.25">
      <c r="A45" s="2" t="s">
        <v>111</v>
      </c>
      <c r="B45" s="2" t="s">
        <v>112</v>
      </c>
      <c r="C45" s="8">
        <v>45283</v>
      </c>
      <c r="D45" s="3" t="s">
        <v>113</v>
      </c>
      <c r="E45" s="6">
        <v>233</v>
      </c>
      <c r="F45" s="8">
        <v>45318</v>
      </c>
      <c r="G45" s="13">
        <v>45291</v>
      </c>
      <c r="H45" s="15">
        <f t="shared" si="0"/>
        <v>-27</v>
      </c>
      <c r="I45" s="15"/>
      <c r="J45" s="15"/>
      <c r="K45" s="15">
        <v>0</v>
      </c>
      <c r="L45" s="15">
        <f t="shared" si="2"/>
        <v>-27</v>
      </c>
      <c r="M45" s="16">
        <f t="shared" si="1"/>
        <v>-6291</v>
      </c>
    </row>
    <row r="46" spans="1:13" ht="30" customHeight="1" x14ac:dyDescent="0.25">
      <c r="A46" s="2" t="s">
        <v>114</v>
      </c>
      <c r="B46" s="2" t="s">
        <v>115</v>
      </c>
      <c r="C46" s="8">
        <v>45289</v>
      </c>
      <c r="D46" s="3" t="s">
        <v>116</v>
      </c>
      <c r="E46" s="6">
        <v>210</v>
      </c>
      <c r="F46" s="8">
        <v>45321</v>
      </c>
      <c r="G46" s="13">
        <v>45291</v>
      </c>
      <c r="H46" s="15">
        <f t="shared" si="0"/>
        <v>-30</v>
      </c>
      <c r="I46" s="15"/>
      <c r="J46" s="15"/>
      <c r="K46" s="15">
        <v>0</v>
      </c>
      <c r="L46" s="15">
        <f t="shared" si="2"/>
        <v>-30</v>
      </c>
      <c r="M46" s="16">
        <f t="shared" si="1"/>
        <v>-6300</v>
      </c>
    </row>
    <row r="48" spans="1:13" x14ac:dyDescent="0.25">
      <c r="D48" s="11" t="s">
        <v>5</v>
      </c>
      <c r="E48" s="26">
        <f>SUM(E7:E46)</f>
        <v>119379.06999999998</v>
      </c>
      <c r="M48" s="12">
        <f>SUM(M7:M46)</f>
        <v>-472835.30999999988</v>
      </c>
    </row>
    <row r="49" spans="1:6" ht="15.75" thickBot="1" x14ac:dyDescent="0.3"/>
    <row r="50" spans="1:6" ht="15.75" thickBot="1" x14ac:dyDescent="0.3">
      <c r="A50" s="33" t="s">
        <v>6</v>
      </c>
      <c r="B50" s="33"/>
      <c r="C50" s="33"/>
      <c r="D50" s="34"/>
      <c r="E50" s="22" t="s">
        <v>19</v>
      </c>
      <c r="F50" s="23">
        <f>SUM(M48/E48)</f>
        <v>-3.9607890227323765</v>
      </c>
    </row>
  </sheetData>
  <mergeCells count="5">
    <mergeCell ref="A50:D50"/>
    <mergeCell ref="A2:M2"/>
    <mergeCell ref="A1:M1"/>
    <mergeCell ref="F5:H5"/>
    <mergeCell ref="I5:K5"/>
  </mergeCells>
  <pageMargins left="0.31496062992125984" right="0" top="0.35433070866141736" bottom="0.55118110236220474" header="0.31496062992125984" footer="0.31496062992125984"/>
  <pageSetup paperSize="9" scale="80" orientation="landscape" r:id="rId1"/>
  <headerFoot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VIGNOLA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segreteria14</dc:creator>
  <cp:lastModifiedBy>Admin</cp:lastModifiedBy>
  <cp:lastPrinted>2024-01-02T07:55:19Z</cp:lastPrinted>
  <dcterms:created xsi:type="dcterms:W3CDTF">2014-06-06T09:04:24Z</dcterms:created>
  <dcterms:modified xsi:type="dcterms:W3CDTF">2024-01-02T07:58:08Z</dcterms:modified>
</cp:coreProperties>
</file>