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LAVORO\2 PRATICHE\Amministrazione\5 BILANCIO\INDICATORE tempistica pagamenti\Indicatore trimestrale tempestività pagamenti\Anno 2023\3 trimestre luglio-settembre\"/>
    </mc:Choice>
  </mc:AlternateContent>
  <xr:revisionPtr revIDLastSave="0" documentId="13_ncr:1_{270212E6-3649-4372-A970-4C3CC440EA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Titles" localSheetId="0">Foglio1!$1:$6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M32" i="1" s="1"/>
  <c r="H21" i="1"/>
  <c r="H22" i="1"/>
  <c r="H23" i="1"/>
  <c r="L21" i="1" s="1"/>
  <c r="H20" i="1"/>
  <c r="M20" i="1" s="1"/>
  <c r="H24" i="1"/>
  <c r="L24" i="1" s="1"/>
  <c r="H25" i="1"/>
  <c r="M25" i="1" s="1"/>
  <c r="H26" i="1"/>
  <c r="L26" i="1" s="1"/>
  <c r="H27" i="1"/>
  <c r="M27" i="1" s="1"/>
  <c r="H28" i="1"/>
  <c r="M28" i="1" s="1"/>
  <c r="H29" i="1"/>
  <c r="L29" i="1" s="1"/>
  <c r="H7" i="1"/>
  <c r="M7" i="1" s="1"/>
  <c r="H8" i="1"/>
  <c r="L8" i="1" s="1"/>
  <c r="H9" i="1"/>
  <c r="M9" i="1" s="1"/>
  <c r="H10" i="1"/>
  <c r="L10" i="1" s="1"/>
  <c r="H11" i="1"/>
  <c r="L11" i="1" s="1"/>
  <c r="H12" i="1"/>
  <c r="L12" i="1" s="1"/>
  <c r="H13" i="1"/>
  <c r="M13" i="1" s="1"/>
  <c r="H14" i="1"/>
  <c r="L14" i="1" s="1"/>
  <c r="H15" i="1"/>
  <c r="L15" i="1" s="1"/>
  <c r="H16" i="1"/>
  <c r="L16" i="1" s="1"/>
  <c r="H17" i="1"/>
  <c r="M17" i="1" s="1"/>
  <c r="H18" i="1"/>
  <c r="L18" i="1" s="1"/>
  <c r="H39" i="1"/>
  <c r="M39" i="1" s="1"/>
  <c r="H40" i="1"/>
  <c r="L40" i="1" s="1"/>
  <c r="H41" i="1"/>
  <c r="M41" i="1" s="1"/>
  <c r="H42" i="1"/>
  <c r="M42" i="1" s="1"/>
  <c r="H43" i="1"/>
  <c r="M43" i="1" s="1"/>
  <c r="H44" i="1"/>
  <c r="M44" i="1" s="1"/>
  <c r="H45" i="1"/>
  <c r="M45" i="1" s="1"/>
  <c r="E47" i="1"/>
  <c r="H30" i="1"/>
  <c r="M30" i="1" s="1"/>
  <c r="H31" i="1"/>
  <c r="M31" i="1" s="1"/>
  <c r="H33" i="1"/>
  <c r="M33" i="1" s="1"/>
  <c r="H34" i="1"/>
  <c r="M34" i="1" s="1"/>
  <c r="H35" i="1"/>
  <c r="M35" i="1" s="1"/>
  <c r="H36" i="1"/>
  <c r="L36" i="1" s="1"/>
  <c r="H37" i="1"/>
  <c r="L37" i="1" s="1"/>
  <c r="H38" i="1"/>
  <c r="M38" i="1" s="1"/>
  <c r="H19" i="1"/>
  <c r="L19" i="1" s="1"/>
  <c r="L32" i="1" l="1"/>
  <c r="M23" i="1"/>
  <c r="L23" i="1"/>
  <c r="L22" i="1"/>
  <c r="M22" i="1"/>
  <c r="L45" i="1"/>
  <c r="L44" i="1"/>
  <c r="L43" i="1"/>
  <c r="L42" i="1"/>
  <c r="L41" i="1"/>
  <c r="M40" i="1"/>
  <c r="L39" i="1"/>
  <c r="L27" i="1"/>
  <c r="L38" i="1"/>
  <c r="M37" i="1"/>
  <c r="M36" i="1"/>
  <c r="L35" i="1"/>
  <c r="L34" i="1"/>
  <c r="L33" i="1"/>
  <c r="L31" i="1"/>
  <c r="L30" i="1"/>
  <c r="M29" i="1"/>
  <c r="L28" i="1"/>
  <c r="M26" i="1"/>
  <c r="L25" i="1"/>
  <c r="M14" i="1"/>
  <c r="M10" i="1"/>
  <c r="M21" i="1"/>
  <c r="L20" i="1"/>
  <c r="M18" i="1"/>
  <c r="L17" i="1"/>
  <c r="M24" i="1"/>
  <c r="M19" i="1"/>
  <c r="M15" i="1"/>
  <c r="L13" i="1"/>
  <c r="M11" i="1"/>
  <c r="L9" i="1"/>
  <c r="M16" i="1"/>
  <c r="M12" i="1"/>
  <c r="M8" i="1"/>
  <c r="L7" i="1"/>
  <c r="M47" i="1" l="1"/>
  <c r="F49" i="1" s="1"/>
</calcChain>
</file>

<file path=xl/sharedStrings.xml><?xml version="1.0" encoding="utf-8"?>
<sst xmlns="http://schemas.openxmlformats.org/spreadsheetml/2006/main" count="128" uniqueCount="102">
  <si>
    <t>DIREZIONE DIDATTICA DI VIGNOLA</t>
  </si>
  <si>
    <t>creditore</t>
  </si>
  <si>
    <t>protocollo entrata e data</t>
  </si>
  <si>
    <t xml:space="preserve">numero fattura </t>
  </si>
  <si>
    <t xml:space="preserve">data fattura </t>
  </si>
  <si>
    <t>TOTALI</t>
  </si>
  <si>
    <t>INDICATORE TRIMESTRALE DI TEMPESTIVITA' DEI PAGAMENTI</t>
  </si>
  <si>
    <t>Definizione indicatore tempestività dei pagamenti trimestrale DPCM 22/09/2014</t>
  </si>
  <si>
    <t xml:space="preserve">importo </t>
  </si>
  <si>
    <t xml:space="preserve">scadenza </t>
  </si>
  <si>
    <t xml:space="preserve">data pagamento fatture </t>
  </si>
  <si>
    <t>gg importo</t>
  </si>
  <si>
    <t>periodo complessivo intercorso</t>
  </si>
  <si>
    <t>periodo inesigibilità</t>
  </si>
  <si>
    <t xml:space="preserve">gg. totali </t>
  </si>
  <si>
    <t>data scadenza</t>
  </si>
  <si>
    <t>data pagamento</t>
  </si>
  <si>
    <t>gg. Intercorrenti netti</t>
  </si>
  <si>
    <t>gg. Inesigibilità</t>
  </si>
  <si>
    <t>GIORNI</t>
  </si>
  <si>
    <t>1040 del 20/01/2023</t>
  </si>
  <si>
    <t>V3-1823</t>
  </si>
  <si>
    <t>BORGIONE CENTRO DIDATTICO SRL</t>
  </si>
  <si>
    <t>2670 del 15/02/2023</t>
  </si>
  <si>
    <t>V3-4619</t>
  </si>
  <si>
    <t>2741 del 17/02/2023</t>
  </si>
  <si>
    <t>V3-5204</t>
  </si>
  <si>
    <t>2743 del 17/02/2023</t>
  </si>
  <si>
    <t>V3-5203</t>
  </si>
  <si>
    <t>2908 del 21/02/2023</t>
  </si>
  <si>
    <t>V3-5404</t>
  </si>
  <si>
    <t>3263 del 28/02/2023</t>
  </si>
  <si>
    <t>V3-6572</t>
  </si>
  <si>
    <t>3264 del 28/02/2023</t>
  </si>
  <si>
    <t>V3-6571</t>
  </si>
  <si>
    <t>4288 del 18/03/2023</t>
  </si>
  <si>
    <t>V3-9240</t>
  </si>
  <si>
    <t>16/03/203</t>
  </si>
  <si>
    <t>6471 del 03/05/2023</t>
  </si>
  <si>
    <t>V3-13567</t>
  </si>
  <si>
    <t>6590 del 04/05/2023</t>
  </si>
  <si>
    <t>CAMPUSTORE</t>
  </si>
  <si>
    <t>7876 del 27/05/2023</t>
  </si>
  <si>
    <t>8242 del 03/06/2023</t>
  </si>
  <si>
    <t xml:space="preserve">511/00 </t>
  </si>
  <si>
    <t>CORPORATE STUDIO</t>
  </si>
  <si>
    <t>8245 del 03/06/2023</t>
  </si>
  <si>
    <t>9015 del 16/06/2023</t>
  </si>
  <si>
    <t>21/P</t>
  </si>
  <si>
    <t>Giocareggio srl</t>
  </si>
  <si>
    <t>9554 del 28/06/2023</t>
  </si>
  <si>
    <t>262/PA</t>
  </si>
  <si>
    <t>Gruppo Dimensione Comunità</t>
  </si>
  <si>
    <t>3° trimestre 2023 - periodo dal 01/07/2023 al 30/09/2023</t>
  </si>
  <si>
    <t>9804 del 04/07/2023</t>
  </si>
  <si>
    <t>SP/228</t>
  </si>
  <si>
    <t>EB srl</t>
  </si>
  <si>
    <t>9805 del 04/07/2023</t>
  </si>
  <si>
    <t>SP/227</t>
  </si>
  <si>
    <t>9806 del 04/07/2023</t>
  </si>
  <si>
    <t>SP/226</t>
  </si>
  <si>
    <t>9811 del 04/07/2023</t>
  </si>
  <si>
    <t>POSTE ITALIANE</t>
  </si>
  <si>
    <t>9822 del 04/07/2023</t>
  </si>
  <si>
    <t>SP/229</t>
  </si>
  <si>
    <t>9862 del 06/07/2023</t>
  </si>
  <si>
    <t>Stagni Degli Esposti Pamela</t>
  </si>
  <si>
    <t>9899 del 07/07/2023</t>
  </si>
  <si>
    <t>9902 del 07/07/2023</t>
  </si>
  <si>
    <t>48/PA</t>
  </si>
  <si>
    <t>SOLA OSCAR srl</t>
  </si>
  <si>
    <t>10051 del 13/07/2023</t>
  </si>
  <si>
    <t>V3-20848</t>
  </si>
  <si>
    <t>10052 del 13/07/2023</t>
  </si>
  <si>
    <t>V3-21643</t>
  </si>
  <si>
    <t>10053 del 13/07/2023</t>
  </si>
  <si>
    <t>V3-21252</t>
  </si>
  <si>
    <t>10139 del 19/07/2023</t>
  </si>
  <si>
    <t>CODYFARM SRL SEMPLIFICATA</t>
  </si>
  <si>
    <t>10160 del 20/07/2023</t>
  </si>
  <si>
    <t>V3-22403</t>
  </si>
  <si>
    <t>10304 del 31/07/2023</t>
  </si>
  <si>
    <t>10444 del 10/08/2023</t>
  </si>
  <si>
    <t>95/P</t>
  </si>
  <si>
    <t>11371 del 07/09/2023</t>
  </si>
  <si>
    <t>140/P</t>
  </si>
  <si>
    <t>11513 del 09/09/2023</t>
  </si>
  <si>
    <t>2894/PA</t>
  </si>
  <si>
    <t>MADISOFT SPA</t>
  </si>
  <si>
    <t>11693 del 13/09/2023</t>
  </si>
  <si>
    <t>10584/FVISE</t>
  </si>
  <si>
    <t>GRUPPO SPAGGIARI</t>
  </si>
  <si>
    <t>11694 del 13/09/2023</t>
  </si>
  <si>
    <t>12176 del 19/09/2023</t>
  </si>
  <si>
    <t>Biblioteca Italiana per Ciechi</t>
  </si>
  <si>
    <t>12558 del 25/09/2023</t>
  </si>
  <si>
    <t>CANTELLI GRAFICA SRL</t>
  </si>
  <si>
    <t>12729 del 26/09/2023</t>
  </si>
  <si>
    <t>C2 SRL</t>
  </si>
  <si>
    <t>12867 del 28/09/2023</t>
  </si>
  <si>
    <t>3990/FVIDF</t>
  </si>
  <si>
    <t>21/096/2023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</si>
</sst>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€&quot;\ #,##0.00"/>
    <numFmt numFmtId="165" formatCode="[$-410]d\ mmmm\ yyyy;@"/>
  </numFmts>
  <fonts count="10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sz val="7"/>
      <name val="Arial"/>
      <family val="2"/>
    </font>
    <font>
      <sz val="7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43" fontId="5" fillId="0" borderId="1" xfId="0" applyNumberFormat="1" applyFont="1" applyBorder="1"/>
    <xf numFmtId="1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2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"/>
  <sheetViews>
    <sheetView tabSelected="1" zoomScaleNormal="100" workbookViewId="0">
      <selection activeCell="E55" sqref="E55"/>
    </sheetView>
  </sheetViews>
  <sheetFormatPr defaultRowHeight="15" x14ac:dyDescent="0.25"/>
  <cols>
    <col min="1" max="1" width="9.85546875" style="1" customWidth="1"/>
    <col min="2" max="2" width="8.28515625" style="1" customWidth="1"/>
    <col min="3" max="3" width="11.5703125" style="1" bestFit="1" customWidth="1"/>
    <col min="4" max="4" width="25" customWidth="1"/>
    <col min="5" max="5" width="11.28515625" style="7" customWidth="1"/>
    <col min="6" max="6" width="13.5703125" style="1" customWidth="1"/>
    <col min="7" max="7" width="15.42578125" style="9" customWidth="1"/>
    <col min="8" max="8" width="13.28515625" customWidth="1"/>
    <col min="9" max="9" width="11.28515625" customWidth="1"/>
    <col min="10" max="10" width="11.5703125" customWidth="1"/>
    <col min="11" max="11" width="12.140625" customWidth="1"/>
    <col min="12" max="12" width="12.42578125" customWidth="1"/>
    <col min="13" max="13" width="17.140625" customWidth="1"/>
  </cols>
  <sheetData>
    <row r="1" spans="1:13" ht="20.25" x14ac:dyDescent="0.3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18.95" customHeight="1" x14ac:dyDescent="0.25">
      <c r="A2" s="43" t="s">
        <v>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3" ht="18.95" customHeight="1" x14ac:dyDescent="0.25">
      <c r="A3" s="14"/>
      <c r="B3" s="14"/>
      <c r="C3" s="14"/>
      <c r="D3" s="14"/>
      <c r="E3" s="14"/>
      <c r="F3" s="14"/>
      <c r="G3" s="24" t="s">
        <v>53</v>
      </c>
      <c r="H3" s="14"/>
      <c r="I3" s="14"/>
      <c r="J3" s="14"/>
      <c r="K3" s="14"/>
      <c r="L3" s="14"/>
      <c r="M3" s="14"/>
    </row>
    <row r="4" spans="1:13" ht="18.95" customHeight="1" x14ac:dyDescent="0.25">
      <c r="A4" s="10"/>
      <c r="B4" s="10"/>
      <c r="C4" s="10"/>
      <c r="D4" s="10"/>
      <c r="E4" s="14"/>
      <c r="F4" s="10"/>
      <c r="G4" s="10"/>
      <c r="H4" s="10"/>
      <c r="I4" s="14"/>
      <c r="J4" s="14"/>
      <c r="K4" s="14"/>
      <c r="L4" s="14"/>
      <c r="M4" s="10"/>
    </row>
    <row r="5" spans="1:13" x14ac:dyDescent="0.25">
      <c r="F5" s="45" t="s">
        <v>12</v>
      </c>
      <c r="G5" s="45"/>
      <c r="H5" s="45"/>
      <c r="I5" s="45" t="s">
        <v>13</v>
      </c>
      <c r="J5" s="45"/>
      <c r="K5" s="45"/>
      <c r="L5" s="19"/>
    </row>
    <row r="6" spans="1:13" ht="45" x14ac:dyDescent="0.25">
      <c r="A6" s="4" t="s">
        <v>2</v>
      </c>
      <c r="B6" s="4" t="s">
        <v>3</v>
      </c>
      <c r="C6" s="4" t="s">
        <v>4</v>
      </c>
      <c r="D6" s="4" t="s">
        <v>1</v>
      </c>
      <c r="E6" s="5" t="s">
        <v>8</v>
      </c>
      <c r="F6" s="17" t="s">
        <v>9</v>
      </c>
      <c r="G6" s="18" t="s">
        <v>10</v>
      </c>
      <c r="H6" s="20" t="s">
        <v>14</v>
      </c>
      <c r="I6" s="21" t="s">
        <v>15</v>
      </c>
      <c r="J6" s="21" t="s">
        <v>16</v>
      </c>
      <c r="K6" s="21" t="s">
        <v>18</v>
      </c>
      <c r="L6" s="21" t="s">
        <v>17</v>
      </c>
      <c r="M6" s="21" t="s">
        <v>11</v>
      </c>
    </row>
    <row r="7" spans="1:13" ht="30" customHeight="1" x14ac:dyDescent="0.25">
      <c r="A7" s="25" t="s">
        <v>20</v>
      </c>
      <c r="B7" s="28" t="s">
        <v>21</v>
      </c>
      <c r="C7" s="26">
        <v>44944</v>
      </c>
      <c r="D7" s="27" t="s">
        <v>22</v>
      </c>
      <c r="E7" s="6">
        <v>860.41</v>
      </c>
      <c r="F7" s="8">
        <v>44976</v>
      </c>
      <c r="G7" s="13">
        <v>45149</v>
      </c>
      <c r="H7" s="15">
        <f t="shared" ref="H7:H45" si="0">SUM(G7-F7)</f>
        <v>173</v>
      </c>
      <c r="I7" s="15"/>
      <c r="J7" s="15"/>
      <c r="K7" s="15">
        <v>0</v>
      </c>
      <c r="L7" s="15">
        <f>SUM(H7-K7)</f>
        <v>173</v>
      </c>
      <c r="M7" s="16">
        <f t="shared" ref="M7:M45" si="1">SUM(E7*H7)</f>
        <v>148850.93</v>
      </c>
    </row>
    <row r="8" spans="1:13" ht="30" customHeight="1" x14ac:dyDescent="0.25">
      <c r="A8" s="25" t="s">
        <v>23</v>
      </c>
      <c r="B8" s="28" t="s">
        <v>24</v>
      </c>
      <c r="C8" s="26">
        <v>44967</v>
      </c>
      <c r="D8" s="27" t="s">
        <v>22</v>
      </c>
      <c r="E8" s="6">
        <v>1515.7</v>
      </c>
      <c r="F8" s="8">
        <v>45001</v>
      </c>
      <c r="G8" s="13">
        <v>45149</v>
      </c>
      <c r="H8" s="15">
        <f t="shared" si="0"/>
        <v>148</v>
      </c>
      <c r="I8" s="15"/>
      <c r="J8" s="15"/>
      <c r="K8" s="15">
        <v>0</v>
      </c>
      <c r="L8" s="15">
        <f t="shared" ref="L8:L45" si="2">SUM(H8-K8)</f>
        <v>148</v>
      </c>
      <c r="M8" s="16">
        <f t="shared" si="1"/>
        <v>224323.6</v>
      </c>
    </row>
    <row r="9" spans="1:13" ht="30" customHeight="1" x14ac:dyDescent="0.25">
      <c r="A9" s="25" t="s">
        <v>23</v>
      </c>
      <c r="B9" s="28" t="s">
        <v>24</v>
      </c>
      <c r="C9" s="26">
        <v>44967</v>
      </c>
      <c r="D9" s="27" t="s">
        <v>22</v>
      </c>
      <c r="E9" s="6">
        <v>1515.7</v>
      </c>
      <c r="F9" s="8">
        <v>45001</v>
      </c>
      <c r="G9" s="13">
        <v>45149</v>
      </c>
      <c r="H9" s="15">
        <f t="shared" si="0"/>
        <v>148</v>
      </c>
      <c r="I9" s="15"/>
      <c r="J9" s="15"/>
      <c r="K9" s="15">
        <v>0</v>
      </c>
      <c r="L9" s="15">
        <f t="shared" si="2"/>
        <v>148</v>
      </c>
      <c r="M9" s="16">
        <f t="shared" si="1"/>
        <v>224323.6</v>
      </c>
    </row>
    <row r="10" spans="1:13" ht="30" customHeight="1" x14ac:dyDescent="0.25">
      <c r="A10" s="25" t="s">
        <v>25</v>
      </c>
      <c r="B10" s="28" t="s">
        <v>26</v>
      </c>
      <c r="C10" s="26">
        <v>44972</v>
      </c>
      <c r="D10" s="27" t="s">
        <v>22</v>
      </c>
      <c r="E10" s="6">
        <v>668.31</v>
      </c>
      <c r="F10" s="26">
        <v>45003</v>
      </c>
      <c r="G10" s="13">
        <v>45149</v>
      </c>
      <c r="H10" s="15">
        <f t="shared" si="0"/>
        <v>146</v>
      </c>
      <c r="I10" s="15"/>
      <c r="J10" s="15"/>
      <c r="K10" s="15">
        <v>0</v>
      </c>
      <c r="L10" s="15">
        <f t="shared" si="2"/>
        <v>146</v>
      </c>
      <c r="M10" s="16">
        <f t="shared" si="1"/>
        <v>97573.26</v>
      </c>
    </row>
    <row r="11" spans="1:13" ht="30" customHeight="1" x14ac:dyDescent="0.25">
      <c r="A11" s="25" t="s">
        <v>27</v>
      </c>
      <c r="B11" s="30" t="s">
        <v>28</v>
      </c>
      <c r="C11" s="26">
        <v>44972</v>
      </c>
      <c r="D11" s="27" t="s">
        <v>22</v>
      </c>
      <c r="E11" s="6">
        <v>979.47</v>
      </c>
      <c r="F11" s="26">
        <v>45004</v>
      </c>
      <c r="G11" s="13">
        <v>45149</v>
      </c>
      <c r="H11" s="15">
        <f t="shared" si="0"/>
        <v>145</v>
      </c>
      <c r="I11" s="15"/>
      <c r="J11" s="15"/>
      <c r="K11" s="15">
        <v>0</v>
      </c>
      <c r="L11" s="15">
        <f t="shared" si="2"/>
        <v>145</v>
      </c>
      <c r="M11" s="16">
        <f t="shared" si="1"/>
        <v>142023.15</v>
      </c>
    </row>
    <row r="12" spans="1:13" ht="30" customHeight="1" x14ac:dyDescent="0.25">
      <c r="A12" s="2" t="s">
        <v>29</v>
      </c>
      <c r="B12" s="2" t="s">
        <v>30</v>
      </c>
      <c r="C12" s="8">
        <v>44973</v>
      </c>
      <c r="D12" s="3" t="s">
        <v>22</v>
      </c>
      <c r="E12" s="6">
        <v>451.81</v>
      </c>
      <c r="F12" s="8">
        <v>45005</v>
      </c>
      <c r="G12" s="13">
        <v>45149</v>
      </c>
      <c r="H12" s="15">
        <f t="shared" si="0"/>
        <v>144</v>
      </c>
      <c r="I12" s="15"/>
      <c r="J12" s="15"/>
      <c r="K12" s="15">
        <v>0</v>
      </c>
      <c r="L12" s="15">
        <f t="shared" si="2"/>
        <v>144</v>
      </c>
      <c r="M12" s="16">
        <f t="shared" si="1"/>
        <v>65060.639999999999</v>
      </c>
    </row>
    <row r="13" spans="1:13" ht="30" customHeight="1" x14ac:dyDescent="0.25">
      <c r="A13" s="25" t="s">
        <v>31</v>
      </c>
      <c r="B13" s="31" t="s">
        <v>32</v>
      </c>
      <c r="C13" s="26">
        <v>44981</v>
      </c>
      <c r="D13" s="27" t="s">
        <v>22</v>
      </c>
      <c r="E13" s="6">
        <v>173.68</v>
      </c>
      <c r="F13" s="8">
        <v>45014</v>
      </c>
      <c r="G13" s="13">
        <v>45149</v>
      </c>
      <c r="H13" s="15">
        <f t="shared" si="0"/>
        <v>135</v>
      </c>
      <c r="I13" s="15"/>
      <c r="J13" s="15"/>
      <c r="K13" s="15">
        <v>0</v>
      </c>
      <c r="L13" s="15">
        <f t="shared" si="2"/>
        <v>135</v>
      </c>
      <c r="M13" s="16">
        <f t="shared" si="1"/>
        <v>23446.799999999999</v>
      </c>
    </row>
    <row r="14" spans="1:13" ht="30" customHeight="1" x14ac:dyDescent="0.25">
      <c r="A14" s="25" t="s">
        <v>33</v>
      </c>
      <c r="B14" s="31" t="s">
        <v>34</v>
      </c>
      <c r="C14" s="26">
        <v>44981</v>
      </c>
      <c r="D14" s="27" t="s">
        <v>22</v>
      </c>
      <c r="E14" s="6">
        <v>1095.08</v>
      </c>
      <c r="F14" s="8">
        <v>45014</v>
      </c>
      <c r="G14" s="13">
        <v>45149</v>
      </c>
      <c r="H14" s="15">
        <f t="shared" si="0"/>
        <v>135</v>
      </c>
      <c r="I14" s="15"/>
      <c r="J14" s="15"/>
      <c r="K14" s="15">
        <v>0</v>
      </c>
      <c r="L14" s="15">
        <f t="shared" si="2"/>
        <v>135</v>
      </c>
      <c r="M14" s="16">
        <f t="shared" si="1"/>
        <v>147835.79999999999</v>
      </c>
    </row>
    <row r="15" spans="1:13" ht="30" customHeight="1" x14ac:dyDescent="0.25">
      <c r="A15" s="2" t="s">
        <v>35</v>
      </c>
      <c r="B15" s="2" t="s">
        <v>36</v>
      </c>
      <c r="C15" s="8" t="s">
        <v>37</v>
      </c>
      <c r="D15" s="3" t="s">
        <v>22</v>
      </c>
      <c r="E15" s="6">
        <v>115.59</v>
      </c>
      <c r="F15" s="8">
        <v>45032</v>
      </c>
      <c r="G15" s="13">
        <v>45149</v>
      </c>
      <c r="H15" s="15">
        <f t="shared" si="0"/>
        <v>117</v>
      </c>
      <c r="I15" s="15"/>
      <c r="J15" s="15"/>
      <c r="K15" s="15">
        <v>0</v>
      </c>
      <c r="L15" s="15">
        <f t="shared" si="2"/>
        <v>117</v>
      </c>
      <c r="M15" s="16">
        <f t="shared" si="1"/>
        <v>13524.03</v>
      </c>
    </row>
    <row r="16" spans="1:13" ht="30" customHeight="1" x14ac:dyDescent="0.25">
      <c r="A16" s="35" t="s">
        <v>38</v>
      </c>
      <c r="B16" s="35" t="s">
        <v>39</v>
      </c>
      <c r="C16" s="36">
        <v>45042</v>
      </c>
      <c r="D16" s="37" t="s">
        <v>22</v>
      </c>
      <c r="E16" s="6">
        <v>613.87</v>
      </c>
      <c r="F16" s="8">
        <v>45084</v>
      </c>
      <c r="G16" s="13">
        <v>45149</v>
      </c>
      <c r="H16" s="15">
        <f t="shared" si="0"/>
        <v>65</v>
      </c>
      <c r="I16" s="15"/>
      <c r="J16" s="15"/>
      <c r="K16" s="15">
        <v>0</v>
      </c>
      <c r="L16" s="15">
        <f t="shared" si="2"/>
        <v>65</v>
      </c>
      <c r="M16" s="16">
        <f t="shared" si="1"/>
        <v>39901.550000000003</v>
      </c>
    </row>
    <row r="17" spans="1:13" ht="30" customHeight="1" x14ac:dyDescent="0.25">
      <c r="A17" s="35" t="s">
        <v>40</v>
      </c>
      <c r="B17" s="32">
        <v>44004</v>
      </c>
      <c r="C17" s="36">
        <v>45045</v>
      </c>
      <c r="D17" s="37" t="s">
        <v>41</v>
      </c>
      <c r="E17" s="6">
        <v>9089.2900000000009</v>
      </c>
      <c r="F17" s="8">
        <v>45107</v>
      </c>
      <c r="G17" s="13">
        <v>45140</v>
      </c>
      <c r="H17" s="15">
        <f t="shared" si="0"/>
        <v>33</v>
      </c>
      <c r="I17" s="15"/>
      <c r="J17" s="15"/>
      <c r="K17" s="15">
        <v>0</v>
      </c>
      <c r="L17" s="15">
        <f t="shared" si="2"/>
        <v>33</v>
      </c>
      <c r="M17" s="16">
        <f t="shared" si="1"/>
        <v>299946.57</v>
      </c>
    </row>
    <row r="18" spans="1:13" ht="30" customHeight="1" x14ac:dyDescent="0.25">
      <c r="A18" s="2" t="s">
        <v>42</v>
      </c>
      <c r="B18" s="2">
        <v>45022</v>
      </c>
      <c r="C18" s="8">
        <v>45072</v>
      </c>
      <c r="D18" s="3" t="s">
        <v>41</v>
      </c>
      <c r="E18" s="6">
        <v>11482.76</v>
      </c>
      <c r="F18" s="8">
        <v>45138</v>
      </c>
      <c r="G18" s="13">
        <v>45121</v>
      </c>
      <c r="H18" s="15">
        <f t="shared" si="0"/>
        <v>-17</v>
      </c>
      <c r="I18" s="15"/>
      <c r="J18" s="15"/>
      <c r="K18" s="15">
        <v>0</v>
      </c>
      <c r="L18" s="15">
        <f t="shared" si="2"/>
        <v>-17</v>
      </c>
      <c r="M18" s="16">
        <f t="shared" si="1"/>
        <v>-195206.92</v>
      </c>
    </row>
    <row r="19" spans="1:13" ht="30" customHeight="1" x14ac:dyDescent="0.25">
      <c r="A19" s="35" t="s">
        <v>43</v>
      </c>
      <c r="B19" s="33" t="s">
        <v>44</v>
      </c>
      <c r="C19" s="36">
        <v>45070</v>
      </c>
      <c r="D19" s="37" t="s">
        <v>45</v>
      </c>
      <c r="E19" s="6">
        <v>450</v>
      </c>
      <c r="F19" s="8">
        <v>45138</v>
      </c>
      <c r="G19" s="13">
        <v>45110</v>
      </c>
      <c r="H19" s="15">
        <f t="shared" si="0"/>
        <v>-28</v>
      </c>
      <c r="I19" s="15"/>
      <c r="J19" s="15"/>
      <c r="K19" s="15">
        <v>0</v>
      </c>
      <c r="L19" s="15">
        <f t="shared" si="2"/>
        <v>-28</v>
      </c>
      <c r="M19" s="16">
        <f t="shared" si="1"/>
        <v>-12600</v>
      </c>
    </row>
    <row r="20" spans="1:13" ht="30" customHeight="1" x14ac:dyDescent="0.25">
      <c r="A20" s="2" t="s">
        <v>46</v>
      </c>
      <c r="B20" s="2">
        <v>45572</v>
      </c>
      <c r="C20" s="8">
        <v>45077</v>
      </c>
      <c r="D20" s="3" t="s">
        <v>41</v>
      </c>
      <c r="E20" s="6">
        <v>1632</v>
      </c>
      <c r="F20" s="8">
        <v>45138</v>
      </c>
      <c r="G20" s="13">
        <v>45121</v>
      </c>
      <c r="H20" s="15">
        <f t="shared" si="0"/>
        <v>-17</v>
      </c>
      <c r="I20" s="15"/>
      <c r="J20" s="15"/>
      <c r="K20" s="15">
        <v>0</v>
      </c>
      <c r="L20" s="15">
        <f t="shared" si="2"/>
        <v>-17</v>
      </c>
      <c r="M20" s="16">
        <f t="shared" si="1"/>
        <v>-27744</v>
      </c>
    </row>
    <row r="21" spans="1:13" ht="30" customHeight="1" x14ac:dyDescent="0.25">
      <c r="A21" s="2" t="s">
        <v>47</v>
      </c>
      <c r="B21" s="2" t="s">
        <v>48</v>
      </c>
      <c r="C21" s="8">
        <v>45077</v>
      </c>
      <c r="D21" s="3" t="s">
        <v>49</v>
      </c>
      <c r="E21" s="6">
        <v>5177.66</v>
      </c>
      <c r="F21" s="8">
        <v>45119</v>
      </c>
      <c r="G21" s="13">
        <v>45199</v>
      </c>
      <c r="H21" s="15">
        <f t="shared" si="0"/>
        <v>80</v>
      </c>
      <c r="I21" s="15"/>
      <c r="J21" s="15"/>
      <c r="K21" s="15">
        <v>0</v>
      </c>
      <c r="L21" s="15">
        <f>SUM(H23-K21)</f>
        <v>-30</v>
      </c>
      <c r="M21" s="16">
        <f>SUM(E21*H23)</f>
        <v>-155329.79999999999</v>
      </c>
    </row>
    <row r="22" spans="1:13" ht="30" customHeight="1" x14ac:dyDescent="0.25">
      <c r="A22" s="2" t="s">
        <v>50</v>
      </c>
      <c r="B22" s="2" t="s">
        <v>51</v>
      </c>
      <c r="C22" s="8">
        <v>45103</v>
      </c>
      <c r="D22" s="3" t="s">
        <v>52</v>
      </c>
      <c r="E22" s="6">
        <v>7922</v>
      </c>
      <c r="F22" s="8">
        <v>45138</v>
      </c>
      <c r="G22" s="13">
        <v>45140</v>
      </c>
      <c r="H22" s="15">
        <f t="shared" si="0"/>
        <v>2</v>
      </c>
      <c r="I22" s="15"/>
      <c r="J22" s="15"/>
      <c r="K22" s="15">
        <v>0</v>
      </c>
      <c r="L22" s="15">
        <f t="shared" ref="L22:L23" si="3">SUM(H24-K22)</f>
        <v>-29</v>
      </c>
      <c r="M22" s="16">
        <f t="shared" ref="M22:M23" si="4">SUM(E22*H24)</f>
        <v>-229738</v>
      </c>
    </row>
    <row r="23" spans="1:13" ht="30" customHeight="1" x14ac:dyDescent="0.25">
      <c r="A23" s="35" t="s">
        <v>54</v>
      </c>
      <c r="B23" s="35" t="s">
        <v>55</v>
      </c>
      <c r="C23" s="36">
        <v>45107</v>
      </c>
      <c r="D23" s="37" t="s">
        <v>56</v>
      </c>
      <c r="E23" s="6">
        <v>1476.01</v>
      </c>
      <c r="F23" s="8">
        <v>45141</v>
      </c>
      <c r="G23" s="13">
        <v>45111</v>
      </c>
      <c r="H23" s="15">
        <f t="shared" si="0"/>
        <v>-30</v>
      </c>
      <c r="I23" s="15"/>
      <c r="J23" s="15"/>
      <c r="K23" s="15">
        <v>0</v>
      </c>
      <c r="L23" s="15">
        <f t="shared" si="3"/>
        <v>-29</v>
      </c>
      <c r="M23" s="16">
        <f t="shared" si="4"/>
        <v>-42804.29</v>
      </c>
    </row>
    <row r="24" spans="1:13" ht="30" customHeight="1" x14ac:dyDescent="0.25">
      <c r="A24" s="35" t="s">
        <v>57</v>
      </c>
      <c r="B24" s="35" t="s">
        <v>58</v>
      </c>
      <c r="C24" s="36">
        <v>45107</v>
      </c>
      <c r="D24" s="37" t="s">
        <v>56</v>
      </c>
      <c r="E24" s="6">
        <v>3250</v>
      </c>
      <c r="F24" s="8">
        <v>45140</v>
      </c>
      <c r="G24" s="13">
        <v>45111</v>
      </c>
      <c r="H24" s="15">
        <f t="shared" si="0"/>
        <v>-29</v>
      </c>
      <c r="I24" s="15"/>
      <c r="J24" s="15"/>
      <c r="K24" s="15">
        <v>0</v>
      </c>
      <c r="L24" s="15">
        <f t="shared" si="2"/>
        <v>-29</v>
      </c>
      <c r="M24" s="16">
        <f t="shared" si="1"/>
        <v>-94250</v>
      </c>
    </row>
    <row r="25" spans="1:13" ht="30" customHeight="1" x14ac:dyDescent="0.25">
      <c r="A25" s="35" t="s">
        <v>59</v>
      </c>
      <c r="B25" s="30" t="s">
        <v>60</v>
      </c>
      <c r="C25" s="36">
        <v>45107</v>
      </c>
      <c r="D25" s="37" t="s">
        <v>56</v>
      </c>
      <c r="E25" s="6">
        <v>200</v>
      </c>
      <c r="F25" s="8">
        <v>45140</v>
      </c>
      <c r="G25" s="13">
        <v>45111</v>
      </c>
      <c r="H25" s="15">
        <f t="shared" si="0"/>
        <v>-29</v>
      </c>
      <c r="I25" s="15"/>
      <c r="J25" s="15"/>
      <c r="K25" s="15">
        <v>0</v>
      </c>
      <c r="L25" s="15">
        <f t="shared" si="2"/>
        <v>-29</v>
      </c>
      <c r="M25" s="16">
        <f t="shared" si="1"/>
        <v>-5800</v>
      </c>
    </row>
    <row r="26" spans="1:13" ht="30" customHeight="1" x14ac:dyDescent="0.25">
      <c r="A26" s="35" t="s">
        <v>61</v>
      </c>
      <c r="B26" s="39">
        <v>1023175158</v>
      </c>
      <c r="C26" s="36">
        <v>45110</v>
      </c>
      <c r="D26" s="37" t="s">
        <v>62</v>
      </c>
      <c r="E26" s="6">
        <v>7.65</v>
      </c>
      <c r="F26" s="8">
        <v>45141</v>
      </c>
      <c r="G26" s="13">
        <v>45111</v>
      </c>
      <c r="H26" s="15">
        <f t="shared" si="0"/>
        <v>-30</v>
      </c>
      <c r="I26" s="15"/>
      <c r="J26" s="15"/>
      <c r="K26" s="15">
        <v>0</v>
      </c>
      <c r="L26" s="15">
        <f t="shared" si="2"/>
        <v>-30</v>
      </c>
      <c r="M26" s="16">
        <f t="shared" si="1"/>
        <v>-229.5</v>
      </c>
    </row>
    <row r="27" spans="1:13" ht="30" customHeight="1" x14ac:dyDescent="0.25">
      <c r="A27" s="2" t="s">
        <v>63</v>
      </c>
      <c r="B27" s="2" t="s">
        <v>64</v>
      </c>
      <c r="C27" s="8">
        <v>45107</v>
      </c>
      <c r="D27" s="3" t="s">
        <v>56</v>
      </c>
      <c r="E27" s="6">
        <v>1353</v>
      </c>
      <c r="F27" s="8">
        <v>45141</v>
      </c>
      <c r="G27" s="13">
        <v>45111</v>
      </c>
      <c r="H27" s="15">
        <f t="shared" si="0"/>
        <v>-30</v>
      </c>
      <c r="I27" s="15"/>
      <c r="J27" s="15"/>
      <c r="K27" s="15">
        <v>0</v>
      </c>
      <c r="L27" s="15">
        <f t="shared" si="2"/>
        <v>-30</v>
      </c>
      <c r="M27" s="16">
        <f t="shared" si="1"/>
        <v>-40590</v>
      </c>
    </row>
    <row r="28" spans="1:13" ht="30" customHeight="1" x14ac:dyDescent="0.25">
      <c r="A28" s="35" t="s">
        <v>65</v>
      </c>
      <c r="B28" s="35">
        <v>3</v>
      </c>
      <c r="C28" s="36">
        <v>45110</v>
      </c>
      <c r="D28" s="37" t="s">
        <v>66</v>
      </c>
      <c r="E28" s="6">
        <v>3953</v>
      </c>
      <c r="F28" s="8">
        <v>45142</v>
      </c>
      <c r="G28" s="13">
        <v>45114</v>
      </c>
      <c r="H28" s="15">
        <f t="shared" si="0"/>
        <v>-28</v>
      </c>
      <c r="I28" s="15"/>
      <c r="J28" s="15"/>
      <c r="K28" s="15">
        <v>0</v>
      </c>
      <c r="L28" s="15">
        <f t="shared" si="2"/>
        <v>-28</v>
      </c>
      <c r="M28" s="16">
        <f t="shared" si="1"/>
        <v>-110684</v>
      </c>
    </row>
    <row r="29" spans="1:13" ht="30" customHeight="1" x14ac:dyDescent="0.25">
      <c r="A29" s="35" t="s">
        <v>67</v>
      </c>
      <c r="B29" s="35">
        <v>2</v>
      </c>
      <c r="C29" s="36">
        <v>45110</v>
      </c>
      <c r="D29" s="37" t="s">
        <v>66</v>
      </c>
      <c r="E29" s="6">
        <v>2133</v>
      </c>
      <c r="F29" s="8">
        <v>45143</v>
      </c>
      <c r="G29" s="13">
        <v>45114</v>
      </c>
      <c r="H29" s="15">
        <f t="shared" si="0"/>
        <v>-29</v>
      </c>
      <c r="I29" s="15"/>
      <c r="J29" s="15"/>
      <c r="K29" s="15">
        <v>0</v>
      </c>
      <c r="L29" s="15">
        <f t="shared" si="2"/>
        <v>-29</v>
      </c>
      <c r="M29" s="16">
        <f t="shared" si="1"/>
        <v>-61857</v>
      </c>
    </row>
    <row r="30" spans="1:13" ht="30" customHeight="1" x14ac:dyDescent="0.25">
      <c r="A30" s="35" t="s">
        <v>68</v>
      </c>
      <c r="B30" s="28" t="s">
        <v>69</v>
      </c>
      <c r="C30" s="36">
        <v>45107</v>
      </c>
      <c r="D30" s="37" t="s">
        <v>70</v>
      </c>
      <c r="E30" s="6">
        <v>2793.74</v>
      </c>
      <c r="F30" s="8">
        <v>45144</v>
      </c>
      <c r="G30" s="13">
        <v>45114</v>
      </c>
      <c r="H30" s="15">
        <f t="shared" si="0"/>
        <v>-30</v>
      </c>
      <c r="I30" s="15"/>
      <c r="J30" s="15"/>
      <c r="K30" s="15">
        <v>0</v>
      </c>
      <c r="L30" s="15">
        <f t="shared" si="2"/>
        <v>-30</v>
      </c>
      <c r="M30" s="16">
        <f t="shared" si="1"/>
        <v>-83812.2</v>
      </c>
    </row>
    <row r="31" spans="1:13" ht="30" customHeight="1" x14ac:dyDescent="0.25">
      <c r="A31" s="2" t="s">
        <v>71</v>
      </c>
      <c r="B31" s="34" t="s">
        <v>72</v>
      </c>
      <c r="C31" s="8">
        <v>45116</v>
      </c>
      <c r="D31" s="3" t="s">
        <v>22</v>
      </c>
      <c r="E31" s="6">
        <v>1236.47</v>
      </c>
      <c r="F31" s="8">
        <v>45150</v>
      </c>
      <c r="G31" s="13">
        <v>45149</v>
      </c>
      <c r="H31" s="15">
        <f t="shared" si="0"/>
        <v>-1</v>
      </c>
      <c r="I31" s="15"/>
      <c r="J31" s="15"/>
      <c r="K31" s="15">
        <v>0</v>
      </c>
      <c r="L31" s="15">
        <f t="shared" si="2"/>
        <v>-1</v>
      </c>
      <c r="M31" s="16">
        <f t="shared" si="1"/>
        <v>-1236.47</v>
      </c>
    </row>
    <row r="32" spans="1:13" ht="30" customHeight="1" x14ac:dyDescent="0.25">
      <c r="A32" s="35" t="s">
        <v>73</v>
      </c>
      <c r="B32" s="38" t="s">
        <v>74</v>
      </c>
      <c r="C32" s="36">
        <v>45119</v>
      </c>
      <c r="D32" s="37" t="s">
        <v>22</v>
      </c>
      <c r="E32" s="6">
        <v>1027.6600000000001</v>
      </c>
      <c r="F32" s="8">
        <v>45155</v>
      </c>
      <c r="G32" s="13">
        <v>45149</v>
      </c>
      <c r="H32" s="15">
        <f t="shared" si="0"/>
        <v>-6</v>
      </c>
      <c r="I32" s="15"/>
      <c r="J32" s="15"/>
      <c r="K32" s="15">
        <v>0</v>
      </c>
      <c r="L32" s="15">
        <f t="shared" si="2"/>
        <v>-6</v>
      </c>
      <c r="M32" s="16">
        <f t="shared" si="1"/>
        <v>-6165.9600000000009</v>
      </c>
    </row>
    <row r="33" spans="1:13" ht="30" customHeight="1" x14ac:dyDescent="0.25">
      <c r="A33" s="35" t="s">
        <v>75</v>
      </c>
      <c r="B33" s="35" t="s">
        <v>76</v>
      </c>
      <c r="C33" s="36">
        <v>45114</v>
      </c>
      <c r="D33" s="37" t="s">
        <v>22</v>
      </c>
      <c r="E33" s="6">
        <v>47.5</v>
      </c>
      <c r="F33" s="8">
        <v>45156</v>
      </c>
      <c r="G33" s="13">
        <v>45149</v>
      </c>
      <c r="H33" s="15">
        <f t="shared" si="0"/>
        <v>-7</v>
      </c>
      <c r="I33" s="15"/>
      <c r="J33" s="15"/>
      <c r="K33" s="15">
        <v>0</v>
      </c>
      <c r="L33" s="15">
        <f t="shared" si="2"/>
        <v>-7</v>
      </c>
      <c r="M33" s="16">
        <f t="shared" si="1"/>
        <v>-332.5</v>
      </c>
    </row>
    <row r="34" spans="1:13" ht="30" customHeight="1" x14ac:dyDescent="0.25">
      <c r="A34" s="35" t="s">
        <v>77</v>
      </c>
      <c r="B34" s="35">
        <v>133</v>
      </c>
      <c r="C34" s="36">
        <v>45125</v>
      </c>
      <c r="D34" s="37" t="s">
        <v>78</v>
      </c>
      <c r="E34" s="6">
        <v>332.2</v>
      </c>
      <c r="F34" s="8">
        <v>45155</v>
      </c>
      <c r="G34" s="13">
        <v>45129</v>
      </c>
      <c r="H34" s="15">
        <f t="shared" si="0"/>
        <v>-26</v>
      </c>
      <c r="I34" s="15"/>
      <c r="J34" s="15"/>
      <c r="K34" s="15">
        <v>0</v>
      </c>
      <c r="L34" s="15">
        <f t="shared" si="2"/>
        <v>-26</v>
      </c>
      <c r="M34" s="16">
        <f t="shared" si="1"/>
        <v>-8637.1999999999989</v>
      </c>
    </row>
    <row r="35" spans="1:13" ht="30" customHeight="1" x14ac:dyDescent="0.25">
      <c r="A35" s="35" t="s">
        <v>79</v>
      </c>
      <c r="B35" s="35" t="s">
        <v>80</v>
      </c>
      <c r="C35" s="36">
        <v>45122</v>
      </c>
      <c r="D35" s="37" t="s">
        <v>22</v>
      </c>
      <c r="E35" s="6">
        <v>178.43</v>
      </c>
      <c r="F35" s="8">
        <v>45160</v>
      </c>
      <c r="G35" s="13">
        <v>45149</v>
      </c>
      <c r="H35" s="15">
        <f t="shared" si="0"/>
        <v>-11</v>
      </c>
      <c r="I35" s="15"/>
      <c r="J35" s="15"/>
      <c r="K35" s="15">
        <v>0</v>
      </c>
      <c r="L35" s="15">
        <f t="shared" si="2"/>
        <v>-11</v>
      </c>
      <c r="M35" s="16">
        <f t="shared" si="1"/>
        <v>-1962.73</v>
      </c>
    </row>
    <row r="36" spans="1:13" ht="30" customHeight="1" x14ac:dyDescent="0.25">
      <c r="A36" s="2" t="s">
        <v>81</v>
      </c>
      <c r="B36" s="34">
        <v>1023198082</v>
      </c>
      <c r="C36" s="8">
        <v>45133</v>
      </c>
      <c r="D36" s="3" t="s">
        <v>62</v>
      </c>
      <c r="E36" s="6">
        <v>14.15</v>
      </c>
      <c r="F36" s="8">
        <v>45164</v>
      </c>
      <c r="G36" s="13">
        <v>45138</v>
      </c>
      <c r="H36" s="15">
        <f t="shared" si="0"/>
        <v>-26</v>
      </c>
      <c r="I36" s="15"/>
      <c r="J36" s="15"/>
      <c r="K36" s="15">
        <v>0</v>
      </c>
      <c r="L36" s="15">
        <f t="shared" si="2"/>
        <v>-26</v>
      </c>
      <c r="M36" s="16">
        <f t="shared" si="1"/>
        <v>-367.90000000000003</v>
      </c>
    </row>
    <row r="37" spans="1:13" ht="30" customHeight="1" x14ac:dyDescent="0.25">
      <c r="A37" s="36" t="s">
        <v>82</v>
      </c>
      <c r="B37" s="35" t="s">
        <v>83</v>
      </c>
      <c r="C37" s="36">
        <v>45138</v>
      </c>
      <c r="D37" s="37" t="s">
        <v>49</v>
      </c>
      <c r="E37" s="6">
        <v>7776.87</v>
      </c>
      <c r="F37" s="8">
        <v>45177</v>
      </c>
      <c r="G37" s="13">
        <v>45199</v>
      </c>
      <c r="H37" s="15">
        <f t="shared" si="0"/>
        <v>22</v>
      </c>
      <c r="I37" s="15"/>
      <c r="J37" s="15"/>
      <c r="K37" s="15">
        <v>0</v>
      </c>
      <c r="L37" s="15">
        <f t="shared" si="2"/>
        <v>22</v>
      </c>
      <c r="M37" s="16">
        <f t="shared" si="1"/>
        <v>171091.13999999998</v>
      </c>
    </row>
    <row r="38" spans="1:13" ht="30" customHeight="1" x14ac:dyDescent="0.25">
      <c r="A38" s="35" t="s">
        <v>84</v>
      </c>
      <c r="B38" s="35" t="s">
        <v>85</v>
      </c>
      <c r="C38" s="36">
        <v>45169</v>
      </c>
      <c r="D38" s="37" t="s">
        <v>49</v>
      </c>
      <c r="E38" s="6">
        <v>2932.78</v>
      </c>
      <c r="F38" s="8">
        <v>45205</v>
      </c>
      <c r="G38" s="13">
        <v>45199</v>
      </c>
      <c r="H38" s="15">
        <f t="shared" si="0"/>
        <v>-6</v>
      </c>
      <c r="I38" s="15"/>
      <c r="J38" s="15"/>
      <c r="K38" s="15">
        <v>0</v>
      </c>
      <c r="L38" s="15">
        <f t="shared" si="2"/>
        <v>-6</v>
      </c>
      <c r="M38" s="16">
        <f t="shared" si="1"/>
        <v>-17596.68</v>
      </c>
    </row>
    <row r="39" spans="1:13" ht="30" customHeight="1" x14ac:dyDescent="0.25">
      <c r="A39" s="35" t="s">
        <v>86</v>
      </c>
      <c r="B39" s="35" t="s">
        <v>87</v>
      </c>
      <c r="C39" s="36">
        <v>45177</v>
      </c>
      <c r="D39" s="37" t="s">
        <v>88</v>
      </c>
      <c r="E39" s="6">
        <v>2165</v>
      </c>
      <c r="F39" s="8">
        <v>45207</v>
      </c>
      <c r="G39" s="13">
        <v>45180</v>
      </c>
      <c r="H39" s="15">
        <f t="shared" si="0"/>
        <v>-27</v>
      </c>
      <c r="I39" s="15"/>
      <c r="J39" s="15"/>
      <c r="K39" s="15">
        <v>0</v>
      </c>
      <c r="L39" s="15">
        <f t="shared" si="2"/>
        <v>-27</v>
      </c>
      <c r="M39" s="16">
        <f t="shared" si="1"/>
        <v>-58455</v>
      </c>
    </row>
    <row r="40" spans="1:13" ht="30" customHeight="1" x14ac:dyDescent="0.25">
      <c r="A40" s="35" t="s">
        <v>89</v>
      </c>
      <c r="B40" s="28" t="s">
        <v>90</v>
      </c>
      <c r="C40" s="36">
        <v>45175</v>
      </c>
      <c r="D40" s="37" t="s">
        <v>91</v>
      </c>
      <c r="E40" s="6">
        <v>424</v>
      </c>
      <c r="F40" s="8">
        <v>45211</v>
      </c>
      <c r="G40" s="13">
        <v>45182</v>
      </c>
      <c r="H40" s="15">
        <f t="shared" si="0"/>
        <v>-29</v>
      </c>
      <c r="I40" s="15"/>
      <c r="J40" s="15"/>
      <c r="K40" s="15">
        <v>0</v>
      </c>
      <c r="L40" s="15">
        <f t="shared" si="2"/>
        <v>-29</v>
      </c>
      <c r="M40" s="16">
        <f t="shared" si="1"/>
        <v>-12296</v>
      </c>
    </row>
    <row r="41" spans="1:13" ht="30" customHeight="1" x14ac:dyDescent="0.25">
      <c r="A41" s="35" t="s">
        <v>92</v>
      </c>
      <c r="B41" s="39">
        <v>1023228631</v>
      </c>
      <c r="C41" s="36">
        <v>45177</v>
      </c>
      <c r="D41" s="37" t="s">
        <v>62</v>
      </c>
      <c r="E41" s="6">
        <v>12.77</v>
      </c>
      <c r="F41" s="8">
        <v>45208</v>
      </c>
      <c r="G41" s="13">
        <v>45182</v>
      </c>
      <c r="H41" s="15">
        <f t="shared" si="0"/>
        <v>-26</v>
      </c>
      <c r="I41" s="15"/>
      <c r="J41" s="15"/>
      <c r="K41" s="15">
        <v>0</v>
      </c>
      <c r="L41" s="15">
        <f t="shared" si="2"/>
        <v>-26</v>
      </c>
      <c r="M41" s="16">
        <f t="shared" si="1"/>
        <v>-332.02</v>
      </c>
    </row>
    <row r="42" spans="1:13" ht="30" customHeight="1" x14ac:dyDescent="0.25">
      <c r="A42" s="35" t="s">
        <v>93</v>
      </c>
      <c r="B42" s="35">
        <v>160</v>
      </c>
      <c r="C42" s="36">
        <v>45183</v>
      </c>
      <c r="D42" s="37" t="s">
        <v>94</v>
      </c>
      <c r="E42" s="6">
        <v>1938.75</v>
      </c>
      <c r="F42" s="8">
        <v>45217</v>
      </c>
      <c r="G42" s="13">
        <v>45194</v>
      </c>
      <c r="H42" s="15">
        <f t="shared" si="0"/>
        <v>-23</v>
      </c>
      <c r="I42" s="15"/>
      <c r="J42" s="15"/>
      <c r="K42" s="15">
        <v>0</v>
      </c>
      <c r="L42" s="15">
        <f t="shared" si="2"/>
        <v>-23</v>
      </c>
      <c r="M42" s="16">
        <f t="shared" si="1"/>
        <v>-44591.25</v>
      </c>
    </row>
    <row r="43" spans="1:13" ht="30" customHeight="1" x14ac:dyDescent="0.25">
      <c r="A43" s="2" t="s">
        <v>95</v>
      </c>
      <c r="B43" s="40">
        <v>32933</v>
      </c>
      <c r="C43" s="8">
        <v>45190</v>
      </c>
      <c r="D43" s="3" t="s">
        <v>96</v>
      </c>
      <c r="E43" s="6">
        <v>656.7</v>
      </c>
      <c r="F43" s="8">
        <v>45223</v>
      </c>
      <c r="G43" s="13">
        <v>45194</v>
      </c>
      <c r="H43" s="15">
        <f t="shared" si="0"/>
        <v>-29</v>
      </c>
      <c r="I43" s="15"/>
      <c r="J43" s="15"/>
      <c r="K43" s="15">
        <v>0</v>
      </c>
      <c r="L43" s="15">
        <f t="shared" si="2"/>
        <v>-29</v>
      </c>
      <c r="M43" s="16">
        <f t="shared" si="1"/>
        <v>-19044.300000000003</v>
      </c>
    </row>
    <row r="44" spans="1:13" ht="30" customHeight="1" x14ac:dyDescent="0.25">
      <c r="A44" s="35" t="s">
        <v>97</v>
      </c>
      <c r="B44" s="35">
        <v>3884</v>
      </c>
      <c r="C44" s="36">
        <v>45187</v>
      </c>
      <c r="D44" s="37" t="s">
        <v>98</v>
      </c>
      <c r="E44" s="6">
        <v>49980</v>
      </c>
      <c r="F44" s="8">
        <v>45247</v>
      </c>
      <c r="G44" s="13">
        <v>45199</v>
      </c>
      <c r="H44" s="15">
        <f t="shared" si="0"/>
        <v>-48</v>
      </c>
      <c r="I44" s="15"/>
      <c r="J44" s="15"/>
      <c r="K44" s="15">
        <v>0</v>
      </c>
      <c r="L44" s="15">
        <f t="shared" si="2"/>
        <v>-48</v>
      </c>
      <c r="M44" s="16">
        <f t="shared" si="1"/>
        <v>-2399040</v>
      </c>
    </row>
    <row r="45" spans="1:13" ht="30" customHeight="1" x14ac:dyDescent="0.25">
      <c r="A45" s="35" t="s">
        <v>99</v>
      </c>
      <c r="B45" s="32" t="s">
        <v>100</v>
      </c>
      <c r="C45" s="36" t="s">
        <v>101</v>
      </c>
      <c r="D45" s="37" t="s">
        <v>91</v>
      </c>
      <c r="E45" s="6">
        <v>1658</v>
      </c>
      <c r="F45" s="8">
        <v>45226</v>
      </c>
      <c r="G45" s="13">
        <v>45197</v>
      </c>
      <c r="H45" s="15">
        <f t="shared" si="0"/>
        <v>-29</v>
      </c>
      <c r="I45" s="15"/>
      <c r="J45" s="15"/>
      <c r="K45" s="15">
        <v>0</v>
      </c>
      <c r="L45" s="15">
        <f t="shared" si="2"/>
        <v>-29</v>
      </c>
      <c r="M45" s="16">
        <f t="shared" si="1"/>
        <v>-48082</v>
      </c>
    </row>
    <row r="47" spans="1:13" x14ac:dyDescent="0.25">
      <c r="D47" s="11" t="s">
        <v>5</v>
      </c>
      <c r="E47" s="29">
        <f>SUM(E7:E45)</f>
        <v>129291.01000000001</v>
      </c>
      <c r="M47" s="12">
        <f>SUM(M7:M45)</f>
        <v>-2080884.65</v>
      </c>
    </row>
    <row r="48" spans="1:13" ht="15.75" thickBot="1" x14ac:dyDescent="0.3"/>
    <row r="49" spans="1:6" ht="15.75" thickBot="1" x14ac:dyDescent="0.3">
      <c r="A49" s="41" t="s">
        <v>6</v>
      </c>
      <c r="B49" s="41"/>
      <c r="C49" s="41"/>
      <c r="D49" s="42"/>
      <c r="E49" s="22" t="s">
        <v>19</v>
      </c>
      <c r="F49" s="23">
        <f>SUM(M47/E47)</f>
        <v>-16.094581131356307</v>
      </c>
    </row>
  </sheetData>
  <mergeCells count="5">
    <mergeCell ref="A49:D49"/>
    <mergeCell ref="A2:M2"/>
    <mergeCell ref="A1:M1"/>
    <mergeCell ref="F5:H5"/>
    <mergeCell ref="I5:K5"/>
  </mergeCells>
  <pageMargins left="0.31496062992125984" right="0" top="0.35433070866141736" bottom="0.55118110236220474" header="0.31496062992125984" footer="0.31496062992125984"/>
  <pageSetup paperSize="9" scale="80" orientation="landscape" r:id="rId1"/>
  <headerFooter>
    <oddFooter>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Foglio1!Titoli_stampa</vt:lpstr>
    </vt:vector>
  </TitlesOfParts>
  <Company>VIGNOLA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segreteria14</dc:creator>
  <cp:lastModifiedBy>Admin</cp:lastModifiedBy>
  <cp:lastPrinted>2015-04-01T13:36:55Z</cp:lastPrinted>
  <dcterms:created xsi:type="dcterms:W3CDTF">2014-06-06T09:04:24Z</dcterms:created>
  <dcterms:modified xsi:type="dcterms:W3CDTF">2023-10-02T07:34:39Z</dcterms:modified>
</cp:coreProperties>
</file>