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LAVORO\2 PRATICHE\Amministrazione\5 BILANCIO\INDICATORE tempistica pagamenti\Indicatore trimestrale tempestività pagamenti\Anno 2023\2 trimestre aprile-giugno\"/>
    </mc:Choice>
  </mc:AlternateContent>
  <xr:revisionPtr revIDLastSave="0" documentId="13_ncr:1_{D0A3E6EE-1E33-4EEE-84E3-8C871F68A3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6" i="1" l="1"/>
  <c r="M86" i="1" s="1"/>
  <c r="H87" i="1"/>
  <c r="M87" i="1" s="1"/>
  <c r="H88" i="1"/>
  <c r="M88" i="1" s="1"/>
  <c r="H89" i="1"/>
  <c r="M89" i="1" s="1"/>
  <c r="H78" i="1"/>
  <c r="M78" i="1" s="1"/>
  <c r="H79" i="1"/>
  <c r="M79" i="1" s="1"/>
  <c r="H80" i="1"/>
  <c r="M80" i="1" s="1"/>
  <c r="H81" i="1"/>
  <c r="M81" i="1" s="1"/>
  <c r="H82" i="1"/>
  <c r="L82" i="1" s="1"/>
  <c r="H83" i="1"/>
  <c r="M83" i="1" s="1"/>
  <c r="H84" i="1"/>
  <c r="M84" i="1" s="1"/>
  <c r="H85" i="1"/>
  <c r="M85" i="1" s="1"/>
  <c r="H59" i="1"/>
  <c r="M59" i="1" s="1"/>
  <c r="H60" i="1"/>
  <c r="M60" i="1" s="1"/>
  <c r="H61" i="1"/>
  <c r="M61" i="1" s="1"/>
  <c r="H62" i="1"/>
  <c r="M62" i="1" s="1"/>
  <c r="H63" i="1"/>
  <c r="M63" i="1" s="1"/>
  <c r="H64" i="1"/>
  <c r="M64" i="1" s="1"/>
  <c r="H65" i="1"/>
  <c r="M65" i="1" s="1"/>
  <c r="H66" i="1"/>
  <c r="M66" i="1" s="1"/>
  <c r="H67" i="1"/>
  <c r="M67" i="1" s="1"/>
  <c r="H68" i="1"/>
  <c r="M68" i="1" s="1"/>
  <c r="H69" i="1"/>
  <c r="M69" i="1" s="1"/>
  <c r="H70" i="1"/>
  <c r="M70" i="1" s="1"/>
  <c r="H71" i="1"/>
  <c r="M71" i="1" s="1"/>
  <c r="H72" i="1"/>
  <c r="L72" i="1" s="1"/>
  <c r="H73" i="1"/>
  <c r="L73" i="1" s="1"/>
  <c r="H74" i="1"/>
  <c r="M74" i="1" s="1"/>
  <c r="H75" i="1"/>
  <c r="M75" i="1" s="1"/>
  <c r="H76" i="1"/>
  <c r="M76" i="1" s="1"/>
  <c r="H32" i="1"/>
  <c r="M32" i="1" s="1"/>
  <c r="H21" i="1"/>
  <c r="H22" i="1"/>
  <c r="H23" i="1"/>
  <c r="L21" i="1" s="1"/>
  <c r="H20" i="1"/>
  <c r="M20" i="1" s="1"/>
  <c r="H24" i="1"/>
  <c r="L24" i="1" s="1"/>
  <c r="H25" i="1"/>
  <c r="M25" i="1" s="1"/>
  <c r="H26" i="1"/>
  <c r="L26" i="1" s="1"/>
  <c r="H27" i="1"/>
  <c r="M27" i="1" s="1"/>
  <c r="H28" i="1"/>
  <c r="M28" i="1" s="1"/>
  <c r="H29" i="1"/>
  <c r="L29" i="1" s="1"/>
  <c r="H7" i="1"/>
  <c r="M7" i="1" s="1"/>
  <c r="H8" i="1"/>
  <c r="L8" i="1" s="1"/>
  <c r="H9" i="1"/>
  <c r="M9" i="1" s="1"/>
  <c r="H10" i="1"/>
  <c r="L10" i="1" s="1"/>
  <c r="H11" i="1"/>
  <c r="L11" i="1" s="1"/>
  <c r="H12" i="1"/>
  <c r="L12" i="1" s="1"/>
  <c r="H13" i="1"/>
  <c r="M13" i="1" s="1"/>
  <c r="H14" i="1"/>
  <c r="L14" i="1" s="1"/>
  <c r="H15" i="1"/>
  <c r="L15" i="1" s="1"/>
  <c r="H16" i="1"/>
  <c r="L16" i="1" s="1"/>
  <c r="H17" i="1"/>
  <c r="M17" i="1" s="1"/>
  <c r="H18" i="1"/>
  <c r="L18" i="1" s="1"/>
  <c r="H56" i="1"/>
  <c r="M56" i="1" s="1"/>
  <c r="H57" i="1"/>
  <c r="M57" i="1" s="1"/>
  <c r="H58" i="1"/>
  <c r="M58" i="1" s="1"/>
  <c r="H77" i="1"/>
  <c r="M77" i="1" s="1"/>
  <c r="H51" i="1"/>
  <c r="M51" i="1" s="1"/>
  <c r="H52" i="1"/>
  <c r="M52" i="1" s="1"/>
  <c r="H53" i="1"/>
  <c r="M53" i="1" s="1"/>
  <c r="H54" i="1"/>
  <c r="M54" i="1" s="1"/>
  <c r="H39" i="1"/>
  <c r="M39" i="1" s="1"/>
  <c r="H40" i="1"/>
  <c r="L40" i="1" s="1"/>
  <c r="H41" i="1"/>
  <c r="M41" i="1" s="1"/>
  <c r="H42" i="1"/>
  <c r="M42" i="1" s="1"/>
  <c r="H43" i="1"/>
  <c r="M43" i="1" s="1"/>
  <c r="H44" i="1"/>
  <c r="M44" i="1" s="1"/>
  <c r="H45" i="1"/>
  <c r="M45" i="1" s="1"/>
  <c r="H46" i="1"/>
  <c r="M46" i="1" s="1"/>
  <c r="H47" i="1"/>
  <c r="M47" i="1" s="1"/>
  <c r="H48" i="1"/>
  <c r="M48" i="1" s="1"/>
  <c r="H49" i="1"/>
  <c r="M49" i="1" s="1"/>
  <c r="E91" i="1"/>
  <c r="H30" i="1"/>
  <c r="M30" i="1" s="1"/>
  <c r="H31" i="1"/>
  <c r="M31" i="1" s="1"/>
  <c r="H33" i="1"/>
  <c r="M33" i="1" s="1"/>
  <c r="H34" i="1"/>
  <c r="M34" i="1" s="1"/>
  <c r="H35" i="1"/>
  <c r="M35" i="1" s="1"/>
  <c r="H36" i="1"/>
  <c r="L36" i="1" s="1"/>
  <c r="H37" i="1"/>
  <c r="L37" i="1" s="1"/>
  <c r="H38" i="1"/>
  <c r="M38" i="1" s="1"/>
  <c r="H50" i="1"/>
  <c r="L50" i="1" s="1"/>
  <c r="H55" i="1"/>
  <c r="L55" i="1" s="1"/>
  <c r="H19" i="1"/>
  <c r="L19" i="1" s="1"/>
  <c r="L89" i="1" l="1"/>
  <c r="L88" i="1"/>
  <c r="L87" i="1"/>
  <c r="L86" i="1"/>
  <c r="L85" i="1"/>
  <c r="L84" i="1"/>
  <c r="L83" i="1"/>
  <c r="M82" i="1"/>
  <c r="L81" i="1"/>
  <c r="L78" i="1"/>
  <c r="L80" i="1"/>
  <c r="L79" i="1"/>
  <c r="L61" i="1"/>
  <c r="L76" i="1"/>
  <c r="L75" i="1"/>
  <c r="L74" i="1"/>
  <c r="L71" i="1"/>
  <c r="M73" i="1"/>
  <c r="M72" i="1"/>
  <c r="L70" i="1"/>
  <c r="L69" i="1"/>
  <c r="L68" i="1"/>
  <c r="L67" i="1"/>
  <c r="L66" i="1"/>
  <c r="L65" i="1"/>
  <c r="L64" i="1"/>
  <c r="L63" i="1"/>
  <c r="L62" i="1"/>
  <c r="L60" i="1"/>
  <c r="L59" i="1"/>
  <c r="L32" i="1"/>
  <c r="M23" i="1"/>
  <c r="L23" i="1"/>
  <c r="L22" i="1"/>
  <c r="M22" i="1"/>
  <c r="L77" i="1"/>
  <c r="L58" i="1"/>
  <c r="L57" i="1"/>
  <c r="L56" i="1"/>
  <c r="L54" i="1"/>
  <c r="L53" i="1"/>
  <c r="L52" i="1"/>
  <c r="L51" i="1"/>
  <c r="L49" i="1"/>
  <c r="L48" i="1"/>
  <c r="L47" i="1"/>
  <c r="L45" i="1"/>
  <c r="L46" i="1"/>
  <c r="L44" i="1"/>
  <c r="L43" i="1"/>
  <c r="L42" i="1"/>
  <c r="L41" i="1"/>
  <c r="M40" i="1"/>
  <c r="L39" i="1"/>
  <c r="L27" i="1"/>
  <c r="M55" i="1"/>
  <c r="L38" i="1"/>
  <c r="M50" i="1"/>
  <c r="M37" i="1"/>
  <c r="M36" i="1"/>
  <c r="L35" i="1"/>
  <c r="L34" i="1"/>
  <c r="L33" i="1"/>
  <c r="L31" i="1"/>
  <c r="L30" i="1"/>
  <c r="M29" i="1"/>
  <c r="L28" i="1"/>
  <c r="M26" i="1"/>
  <c r="L25" i="1"/>
  <c r="M14" i="1"/>
  <c r="M10" i="1"/>
  <c r="M21" i="1"/>
  <c r="L20" i="1"/>
  <c r="M18" i="1"/>
  <c r="L17" i="1"/>
  <c r="M24" i="1"/>
  <c r="M19" i="1"/>
  <c r="M15" i="1"/>
  <c r="L13" i="1"/>
  <c r="M11" i="1"/>
  <c r="L9" i="1"/>
  <c r="M16" i="1"/>
  <c r="M12" i="1"/>
  <c r="M8" i="1"/>
  <c r="L7" i="1"/>
  <c r="M91" i="1" l="1"/>
  <c r="F93" i="1" s="1"/>
</calcChain>
</file>

<file path=xl/sharedStrings.xml><?xml version="1.0" encoding="utf-8"?>
<sst xmlns="http://schemas.openxmlformats.org/spreadsheetml/2006/main" count="252" uniqueCount="198">
  <si>
    <t>DIREZIONE DIDATTICA DI VIGNOLA</t>
  </si>
  <si>
    <t>creditore</t>
  </si>
  <si>
    <t>protocollo entrata e data</t>
  </si>
  <si>
    <t xml:space="preserve">numero fattura </t>
  </si>
  <si>
    <t xml:space="preserve">data fattura </t>
  </si>
  <si>
    <t>TOTALI</t>
  </si>
  <si>
    <t>INDICATORE TRIMESTRALE DI TEMPESTIVITA' DEI PAGAMENTI</t>
  </si>
  <si>
    <t>Definizione indicatore tempestività dei pagamenti trimestrale DPCM 22/09/2014</t>
  </si>
  <si>
    <t xml:space="preserve">importo </t>
  </si>
  <si>
    <t xml:space="preserve">scadenza </t>
  </si>
  <si>
    <t xml:space="preserve">data pagamento fatture </t>
  </si>
  <si>
    <t>gg importo</t>
  </si>
  <si>
    <t>periodo complessivo intercorso</t>
  </si>
  <si>
    <t>periodo inesigibilità</t>
  </si>
  <si>
    <t xml:space="preserve">gg. totali </t>
  </si>
  <si>
    <t>data scadenza</t>
  </si>
  <si>
    <t>data pagamento</t>
  </si>
  <si>
    <t>gg. Intercorrenti netti</t>
  </si>
  <si>
    <t>gg. Inesigibilità</t>
  </si>
  <si>
    <t>GIORNI</t>
  </si>
  <si>
    <t>1040 del 20/01/2023</t>
  </si>
  <si>
    <t>V3-1823</t>
  </si>
  <si>
    <t>BORGIONE CENTRO DIDATTICO SRL</t>
  </si>
  <si>
    <t>2670 del 15/02/2023</t>
  </si>
  <si>
    <t>V3-4619</t>
  </si>
  <si>
    <t>2741 del 17/02/2023</t>
  </si>
  <si>
    <t>V3-5204</t>
  </si>
  <si>
    <t>2743 del 17/02/2023</t>
  </si>
  <si>
    <t>V3-5203</t>
  </si>
  <si>
    <t>2908 del 21/02/2023</t>
  </si>
  <si>
    <t>V3-5404</t>
  </si>
  <si>
    <t>3263 del 28/02/2023</t>
  </si>
  <si>
    <t>V3-6572</t>
  </si>
  <si>
    <t>3264 del 28/02/2023</t>
  </si>
  <si>
    <t>V3-6571</t>
  </si>
  <si>
    <t>4288 del 18/03/2023</t>
  </si>
  <si>
    <t>V3-9240</t>
  </si>
  <si>
    <t>16/03/203</t>
  </si>
  <si>
    <t>2° trimestre 2023 - periodo dal 01/04/2023 al 30/06/2023</t>
  </si>
  <si>
    <t>5211 del 05/04/2023</t>
  </si>
  <si>
    <t>23VF+01578</t>
  </si>
  <si>
    <t>ITALCHIM</t>
  </si>
  <si>
    <t>5213 del 05/04/2023</t>
  </si>
  <si>
    <t>001702FE</t>
  </si>
  <si>
    <t>FINBUC</t>
  </si>
  <si>
    <t>5216 del 05/04/2023</t>
  </si>
  <si>
    <t>SP/88</t>
  </si>
  <si>
    <t>EB srl</t>
  </si>
  <si>
    <t>5218 del 05/04/2023</t>
  </si>
  <si>
    <t>26/PA</t>
  </si>
  <si>
    <t>SOLA OSCAR srl</t>
  </si>
  <si>
    <t>5221 del 05/04/2023</t>
  </si>
  <si>
    <t>9/B03</t>
  </si>
  <si>
    <t>EDIZIONI ARTEBAMBINI</t>
  </si>
  <si>
    <t>5088 del 03/04/2023</t>
  </si>
  <si>
    <t>23-10-000395</t>
  </si>
  <si>
    <t>SISTERS SRL</t>
  </si>
  <si>
    <t>5251 del 05/04/2023</t>
  </si>
  <si>
    <t>Cartoleria Aladdin</t>
  </si>
  <si>
    <t>5263 del 06/04/2023</t>
  </si>
  <si>
    <t>KRATOS SPA</t>
  </si>
  <si>
    <t>1-846668</t>
  </si>
  <si>
    <t>5267 del 06/04/2023</t>
  </si>
  <si>
    <t>9</t>
  </si>
  <si>
    <t>5268 del 06/04/2023</t>
  </si>
  <si>
    <t>11</t>
  </si>
  <si>
    <t>5269 del 06/04/2023</t>
  </si>
  <si>
    <t>5270 del 06/04/2023</t>
  </si>
  <si>
    <t>CHERRY FOR FUN SRL</t>
  </si>
  <si>
    <t>5288 del 07/04/2023</t>
  </si>
  <si>
    <t>SP/89</t>
  </si>
  <si>
    <t>5242 del 05/04/2023</t>
  </si>
  <si>
    <t>SP/87</t>
  </si>
  <si>
    <t>SP/86</t>
  </si>
  <si>
    <t>5755 del 19/04/2023</t>
  </si>
  <si>
    <t>POSTE ITALIANE</t>
  </si>
  <si>
    <t>5980 del 24/04/2023</t>
  </si>
  <si>
    <t>V3-12765</t>
  </si>
  <si>
    <t>5989 del 24/04/2023</t>
  </si>
  <si>
    <t>7PA-2023</t>
  </si>
  <si>
    <t>Circolo Musicale Bononcini</t>
  </si>
  <si>
    <t>5992 del 24/04/2023</t>
  </si>
  <si>
    <t>8PA-2023</t>
  </si>
  <si>
    <t>5868 del 20/04/2023</t>
  </si>
  <si>
    <t>Studio di informatica RCR</t>
  </si>
  <si>
    <t>6330 del 29/04/2023</t>
  </si>
  <si>
    <t>423 I</t>
  </si>
  <si>
    <t>Fondazione Istituto dei Ciechi di Milano</t>
  </si>
  <si>
    <t>6462 del 03/05/2023</t>
  </si>
  <si>
    <t>6463 del 03/05/2023</t>
  </si>
  <si>
    <t>6470 del 03/05/2023</t>
  </si>
  <si>
    <t xml:space="preserve">V3-13568 </t>
  </si>
  <si>
    <t>6471 del 03/05/2023</t>
  </si>
  <si>
    <t>V3-13567</t>
  </si>
  <si>
    <t>6537 del 04/05/2023</t>
  </si>
  <si>
    <t>SP/144</t>
  </si>
  <si>
    <t>6538 del 04/05/2023</t>
  </si>
  <si>
    <t>SP/145</t>
  </si>
  <si>
    <t>6577 del 04/05/2023</t>
  </si>
  <si>
    <t>SP/143</t>
  </si>
  <si>
    <t>6590 del 04/05/2023</t>
  </si>
  <si>
    <t>CAMPUSTORE</t>
  </si>
  <si>
    <t>6606 del 05/05/2023</t>
  </si>
  <si>
    <t>SP/142</t>
  </si>
  <si>
    <t>6700 del 08/05/2023</t>
  </si>
  <si>
    <t>1-5</t>
  </si>
  <si>
    <t>6893 del 11/05/2023</t>
  </si>
  <si>
    <t>7/2023-2</t>
  </si>
  <si>
    <t>AB Center di Pasquesi snc</t>
  </si>
  <si>
    <t>La Sfera</t>
  </si>
  <si>
    <t>7137 del 17/05/2023</t>
  </si>
  <si>
    <t>35/PA2023</t>
  </si>
  <si>
    <t>BBM srl</t>
  </si>
  <si>
    <t>7140 del 17/05/2023</t>
  </si>
  <si>
    <t>3230188966</t>
  </si>
  <si>
    <t>7145 del 17/05/2023</t>
  </si>
  <si>
    <t>366</t>
  </si>
  <si>
    <t>ROBOT VIGNOLA</t>
  </si>
  <si>
    <t>7284 del 19/05/2023</t>
  </si>
  <si>
    <t>304/LEPA</t>
  </si>
  <si>
    <t>EDU CONSULTING</t>
  </si>
  <si>
    <t>7369 del 22/05/2023</t>
  </si>
  <si>
    <t>FPA 1/823</t>
  </si>
  <si>
    <t>D'Ambrosio Stefano</t>
  </si>
  <si>
    <t>7500 del 23/05/2023</t>
  </si>
  <si>
    <t>V3-16082</t>
  </si>
  <si>
    <t>7735 del 26/05/2023</t>
  </si>
  <si>
    <t>56/PA</t>
  </si>
  <si>
    <t>AGEN.TER</t>
  </si>
  <si>
    <t>7876 del 27/05/2023</t>
  </si>
  <si>
    <t>8068 del 30/05/2023</t>
  </si>
  <si>
    <t>318/00</t>
  </si>
  <si>
    <t>Fondazione Rocca dei Bentivoglio</t>
  </si>
  <si>
    <t>319/00</t>
  </si>
  <si>
    <t>8069 del 30/05/2023</t>
  </si>
  <si>
    <t>8072 del 31/05/2023</t>
  </si>
  <si>
    <t>8073 del 31/05/2023</t>
  </si>
  <si>
    <t>8074 del 31/05/2023</t>
  </si>
  <si>
    <t>8169 del 01/06/2023</t>
  </si>
  <si>
    <t>8172 del 01/06/2023</t>
  </si>
  <si>
    <t>8175 del 01/06/2023</t>
  </si>
  <si>
    <t>8186 del 01/06/2023</t>
  </si>
  <si>
    <t>000054/PA</t>
  </si>
  <si>
    <t>AITEC</t>
  </si>
  <si>
    <t>8238 del 03/06/2023</t>
  </si>
  <si>
    <t>8240 del 03/06/2023</t>
  </si>
  <si>
    <t>000043/PA</t>
  </si>
  <si>
    <t>SOLA OSCAR</t>
  </si>
  <si>
    <t>8242 del 03/06/2023</t>
  </si>
  <si>
    <t xml:space="preserve">511/00 </t>
  </si>
  <si>
    <t>CORPORATE STUDIO</t>
  </si>
  <si>
    <t>8245 del 03/06/2023</t>
  </si>
  <si>
    <t>8426 del 07/06/2023</t>
  </si>
  <si>
    <t>SP/198</t>
  </si>
  <si>
    <t>8430 del 07/06/2023</t>
  </si>
  <si>
    <t>SP/196</t>
  </si>
  <si>
    <t>8432 del 07/06/2023</t>
  </si>
  <si>
    <t>SP/195</t>
  </si>
  <si>
    <t>8514 del 08/06/2023</t>
  </si>
  <si>
    <t>SP/199</t>
  </si>
  <si>
    <t>8518 del 08/06/2023</t>
  </si>
  <si>
    <t>SP/194</t>
  </si>
  <si>
    <t>8519 del 08/06/2023</t>
  </si>
  <si>
    <t>SP/197</t>
  </si>
  <si>
    <t>8648 del 09/06/2023</t>
  </si>
  <si>
    <t>204/PA</t>
  </si>
  <si>
    <t>DOC EDUCATIONAL SOC. COOP. SOCIALE</t>
  </si>
  <si>
    <t>8725 del 10/06/2023</t>
  </si>
  <si>
    <t>157/2023</t>
  </si>
  <si>
    <t>Associazione Culturale Athena Disconf</t>
  </si>
  <si>
    <t>8730 del 10/06/2023</t>
  </si>
  <si>
    <t>205/PA</t>
  </si>
  <si>
    <t>8731 del 10/06/2023</t>
  </si>
  <si>
    <t>206/PA</t>
  </si>
  <si>
    <t>8760 del 12/06/2023</t>
  </si>
  <si>
    <t>FATTPA 19_23</t>
  </si>
  <si>
    <t>TOMASSONE ALESSIO</t>
  </si>
  <si>
    <t>8826 del 13/06/2023</t>
  </si>
  <si>
    <t>2023-PA-0000027</t>
  </si>
  <si>
    <t>NOW srl</t>
  </si>
  <si>
    <t>9015 del 16/06/2023</t>
  </si>
  <si>
    <t>21/P</t>
  </si>
  <si>
    <t>Giocareggio srl</t>
  </si>
  <si>
    <t>9180 del 17/06/2023</t>
  </si>
  <si>
    <t>11PA</t>
  </si>
  <si>
    <t>Associazione Bresciastory</t>
  </si>
  <si>
    <t>9181 del 17/06/2023</t>
  </si>
  <si>
    <t>79/PA</t>
  </si>
  <si>
    <t>9307 del 21/06/2023</t>
  </si>
  <si>
    <t>10/FE</t>
  </si>
  <si>
    <t>CLUB 64 A.S.D.</t>
  </si>
  <si>
    <t>9412 del 23/06/2023</t>
  </si>
  <si>
    <t>11PA-2023</t>
  </si>
  <si>
    <t>9413 del 23/06/2023</t>
  </si>
  <si>
    <t>12PA-2023</t>
  </si>
  <si>
    <t>9554 del 28/06/2023</t>
  </si>
  <si>
    <t>262/PA</t>
  </si>
  <si>
    <t>Gruppo Dimensione Comunità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</si>
</sst>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\ #,##0.00"/>
    <numFmt numFmtId="165" formatCode="[$-410]d\ mmmm\ yyyy;@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43" fontId="5" fillId="0" borderId="1" xfId="0" applyNumberFormat="1" applyFont="1" applyBorder="1"/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2" fontId="6" fillId="0" borderId="1" xfId="0" applyNumberFormat="1" applyFont="1" applyBorder="1" applyAlignment="1">
      <alignment horizontal="center" vertical="center" wrapText="1"/>
    </xf>
    <xf numFmtId="11" fontId="6" fillId="0" borderId="1" xfId="0" applyNumberFormat="1" applyFont="1" applyBorder="1" applyAlignment="1">
      <alignment horizontal="center" vertical="center" wrapText="1"/>
    </xf>
    <xf numFmtId="11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tabSelected="1" topLeftCell="A76" zoomScaleNormal="100" workbookViewId="0">
      <selection activeCell="H98" sqref="H98"/>
    </sheetView>
  </sheetViews>
  <sheetFormatPr defaultRowHeight="15" x14ac:dyDescent="0.25"/>
  <cols>
    <col min="1" max="1" width="9.85546875" style="1" customWidth="1"/>
    <col min="2" max="2" width="8.28515625" style="1" customWidth="1"/>
    <col min="3" max="3" width="11.5703125" style="1" bestFit="1" customWidth="1"/>
    <col min="4" max="4" width="25" customWidth="1"/>
    <col min="5" max="5" width="11.28515625" style="7" customWidth="1"/>
    <col min="6" max="6" width="13.5703125" style="1" customWidth="1"/>
    <col min="7" max="7" width="15.42578125" style="9" customWidth="1"/>
    <col min="8" max="8" width="13.28515625" customWidth="1"/>
    <col min="9" max="9" width="11.28515625" customWidth="1"/>
    <col min="10" max="10" width="11.5703125" customWidth="1"/>
    <col min="11" max="11" width="12.140625" customWidth="1"/>
    <col min="12" max="12" width="12.42578125" customWidth="1"/>
    <col min="13" max="13" width="17.140625" customWidth="1"/>
  </cols>
  <sheetData>
    <row r="1" spans="1:13" ht="20.25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.95" customHeight="1" x14ac:dyDescent="0.2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8.95" customHeight="1" x14ac:dyDescent="0.25">
      <c r="A3" s="14"/>
      <c r="B3" s="14"/>
      <c r="C3" s="14"/>
      <c r="D3" s="14"/>
      <c r="E3" s="14"/>
      <c r="F3" s="14"/>
      <c r="G3" s="24" t="s">
        <v>38</v>
      </c>
      <c r="H3" s="14"/>
      <c r="I3" s="14"/>
      <c r="J3" s="14"/>
      <c r="K3" s="14"/>
      <c r="L3" s="14"/>
      <c r="M3" s="14"/>
    </row>
    <row r="4" spans="1:13" ht="18.95" customHeight="1" x14ac:dyDescent="0.25">
      <c r="A4" s="10"/>
      <c r="B4" s="10"/>
      <c r="C4" s="10"/>
      <c r="D4" s="10"/>
      <c r="E4" s="14"/>
      <c r="F4" s="10"/>
      <c r="G4" s="10"/>
      <c r="H4" s="10"/>
      <c r="I4" s="14"/>
      <c r="J4" s="14"/>
      <c r="K4" s="14"/>
      <c r="L4" s="14"/>
      <c r="M4" s="10"/>
    </row>
    <row r="5" spans="1:13" x14ac:dyDescent="0.25">
      <c r="F5" s="49" t="s">
        <v>12</v>
      </c>
      <c r="G5" s="49"/>
      <c r="H5" s="49"/>
      <c r="I5" s="49" t="s">
        <v>13</v>
      </c>
      <c r="J5" s="49"/>
      <c r="K5" s="49"/>
      <c r="L5" s="19"/>
    </row>
    <row r="6" spans="1:13" ht="45" x14ac:dyDescent="0.25">
      <c r="A6" s="4" t="s">
        <v>2</v>
      </c>
      <c r="B6" s="4" t="s">
        <v>3</v>
      </c>
      <c r="C6" s="4" t="s">
        <v>4</v>
      </c>
      <c r="D6" s="4" t="s">
        <v>1</v>
      </c>
      <c r="E6" s="5" t="s">
        <v>8</v>
      </c>
      <c r="F6" s="17" t="s">
        <v>9</v>
      </c>
      <c r="G6" s="18" t="s">
        <v>10</v>
      </c>
      <c r="H6" s="20" t="s">
        <v>14</v>
      </c>
      <c r="I6" s="21" t="s">
        <v>15</v>
      </c>
      <c r="J6" s="21" t="s">
        <v>16</v>
      </c>
      <c r="K6" s="21" t="s">
        <v>18</v>
      </c>
      <c r="L6" s="21" t="s">
        <v>17</v>
      </c>
      <c r="M6" s="21" t="s">
        <v>11</v>
      </c>
    </row>
    <row r="7" spans="1:13" ht="30" customHeight="1" x14ac:dyDescent="0.25">
      <c r="A7" s="25" t="s">
        <v>20</v>
      </c>
      <c r="B7" s="28" t="s">
        <v>21</v>
      </c>
      <c r="C7" s="26">
        <v>44944</v>
      </c>
      <c r="D7" s="27" t="s">
        <v>22</v>
      </c>
      <c r="E7" s="6">
        <v>860.41</v>
      </c>
      <c r="F7" s="8">
        <v>44976</v>
      </c>
      <c r="G7" s="13">
        <v>45107</v>
      </c>
      <c r="H7" s="15">
        <f t="shared" ref="H7:H89" si="0">SUM(G7-F7)</f>
        <v>131</v>
      </c>
      <c r="I7" s="15"/>
      <c r="J7" s="15"/>
      <c r="K7" s="15">
        <v>0</v>
      </c>
      <c r="L7" s="15">
        <f>SUM(H7-K7)</f>
        <v>131</v>
      </c>
      <c r="M7" s="16">
        <f t="shared" ref="M7:M89" si="1">SUM(E7*H7)</f>
        <v>112713.70999999999</v>
      </c>
    </row>
    <row r="8" spans="1:13" ht="30" customHeight="1" x14ac:dyDescent="0.25">
      <c r="A8" s="25" t="s">
        <v>23</v>
      </c>
      <c r="B8" s="28" t="s">
        <v>24</v>
      </c>
      <c r="C8" s="26">
        <v>44967</v>
      </c>
      <c r="D8" s="27" t="s">
        <v>22</v>
      </c>
      <c r="E8" s="6">
        <v>1515.7</v>
      </c>
      <c r="F8" s="8">
        <v>45001</v>
      </c>
      <c r="G8" s="13">
        <v>45107</v>
      </c>
      <c r="H8" s="15">
        <f t="shared" si="0"/>
        <v>106</v>
      </c>
      <c r="I8" s="15"/>
      <c r="J8" s="15"/>
      <c r="K8" s="15">
        <v>0</v>
      </c>
      <c r="L8" s="15">
        <f t="shared" ref="L8:L89" si="2">SUM(H8-K8)</f>
        <v>106</v>
      </c>
      <c r="M8" s="16">
        <f t="shared" si="1"/>
        <v>160664.20000000001</v>
      </c>
    </row>
    <row r="9" spans="1:13" ht="30" customHeight="1" x14ac:dyDescent="0.25">
      <c r="A9" s="25" t="s">
        <v>23</v>
      </c>
      <c r="B9" s="28" t="s">
        <v>24</v>
      </c>
      <c r="C9" s="26">
        <v>44967</v>
      </c>
      <c r="D9" s="27" t="s">
        <v>22</v>
      </c>
      <c r="E9" s="6">
        <v>1515.7</v>
      </c>
      <c r="F9" s="8">
        <v>45001</v>
      </c>
      <c r="G9" s="13">
        <v>45107</v>
      </c>
      <c r="H9" s="15">
        <f t="shared" si="0"/>
        <v>106</v>
      </c>
      <c r="I9" s="15"/>
      <c r="J9" s="15"/>
      <c r="K9" s="15">
        <v>0</v>
      </c>
      <c r="L9" s="15">
        <f t="shared" si="2"/>
        <v>106</v>
      </c>
      <c r="M9" s="16">
        <f t="shared" si="1"/>
        <v>160664.20000000001</v>
      </c>
    </row>
    <row r="10" spans="1:13" ht="30" customHeight="1" x14ac:dyDescent="0.25">
      <c r="A10" s="25" t="s">
        <v>25</v>
      </c>
      <c r="B10" s="28" t="s">
        <v>26</v>
      </c>
      <c r="C10" s="26">
        <v>44972</v>
      </c>
      <c r="D10" s="27" t="s">
        <v>22</v>
      </c>
      <c r="E10" s="6">
        <v>668.31</v>
      </c>
      <c r="F10" s="26">
        <v>45003</v>
      </c>
      <c r="G10" s="13">
        <v>45107</v>
      </c>
      <c r="H10" s="15">
        <f t="shared" si="0"/>
        <v>104</v>
      </c>
      <c r="I10" s="15"/>
      <c r="J10" s="15"/>
      <c r="K10" s="15">
        <v>0</v>
      </c>
      <c r="L10" s="15">
        <f t="shared" si="2"/>
        <v>104</v>
      </c>
      <c r="M10" s="16">
        <f t="shared" si="1"/>
        <v>69504.239999999991</v>
      </c>
    </row>
    <row r="11" spans="1:13" ht="30" customHeight="1" x14ac:dyDescent="0.25">
      <c r="A11" s="25" t="s">
        <v>27</v>
      </c>
      <c r="B11" s="30" t="s">
        <v>28</v>
      </c>
      <c r="C11" s="26">
        <v>44972</v>
      </c>
      <c r="D11" s="27" t="s">
        <v>22</v>
      </c>
      <c r="E11" s="6">
        <v>979.47</v>
      </c>
      <c r="F11" s="26">
        <v>45004</v>
      </c>
      <c r="G11" s="13">
        <v>45107</v>
      </c>
      <c r="H11" s="15">
        <f t="shared" si="0"/>
        <v>103</v>
      </c>
      <c r="I11" s="15"/>
      <c r="J11" s="15"/>
      <c r="K11" s="15">
        <v>0</v>
      </c>
      <c r="L11" s="15">
        <f t="shared" si="2"/>
        <v>103</v>
      </c>
      <c r="M11" s="16">
        <f t="shared" si="1"/>
        <v>100885.41</v>
      </c>
    </row>
    <row r="12" spans="1:13" ht="30" customHeight="1" x14ac:dyDescent="0.25">
      <c r="A12" s="2" t="s">
        <v>29</v>
      </c>
      <c r="B12" s="2" t="s">
        <v>30</v>
      </c>
      <c r="C12" s="8">
        <v>44973</v>
      </c>
      <c r="D12" s="3" t="s">
        <v>22</v>
      </c>
      <c r="E12" s="6">
        <v>451.81</v>
      </c>
      <c r="F12" s="8">
        <v>45005</v>
      </c>
      <c r="G12" s="13">
        <v>45107</v>
      </c>
      <c r="H12" s="15">
        <f t="shared" si="0"/>
        <v>102</v>
      </c>
      <c r="I12" s="15"/>
      <c r="J12" s="15"/>
      <c r="K12" s="15">
        <v>0</v>
      </c>
      <c r="L12" s="15">
        <f t="shared" si="2"/>
        <v>102</v>
      </c>
      <c r="M12" s="16">
        <f t="shared" si="1"/>
        <v>46084.62</v>
      </c>
    </row>
    <row r="13" spans="1:13" ht="30" customHeight="1" x14ac:dyDescent="0.25">
      <c r="A13" s="25" t="s">
        <v>31</v>
      </c>
      <c r="B13" s="31" t="s">
        <v>32</v>
      </c>
      <c r="C13" s="26">
        <v>44981</v>
      </c>
      <c r="D13" s="27" t="s">
        <v>22</v>
      </c>
      <c r="E13" s="6">
        <v>173.68</v>
      </c>
      <c r="F13" s="8">
        <v>45014</v>
      </c>
      <c r="G13" s="13">
        <v>45107</v>
      </c>
      <c r="H13" s="15">
        <f t="shared" si="0"/>
        <v>93</v>
      </c>
      <c r="I13" s="15"/>
      <c r="J13" s="15"/>
      <c r="K13" s="15">
        <v>0</v>
      </c>
      <c r="L13" s="15">
        <f t="shared" si="2"/>
        <v>93</v>
      </c>
      <c r="M13" s="16">
        <f t="shared" si="1"/>
        <v>16152.24</v>
      </c>
    </row>
    <row r="14" spans="1:13" ht="30" customHeight="1" x14ac:dyDescent="0.25">
      <c r="A14" s="25" t="s">
        <v>33</v>
      </c>
      <c r="B14" s="31" t="s">
        <v>34</v>
      </c>
      <c r="C14" s="26">
        <v>44981</v>
      </c>
      <c r="D14" s="27" t="s">
        <v>22</v>
      </c>
      <c r="E14" s="6">
        <v>1095.08</v>
      </c>
      <c r="F14" s="8">
        <v>45014</v>
      </c>
      <c r="G14" s="13">
        <v>45107</v>
      </c>
      <c r="H14" s="15">
        <f t="shared" si="0"/>
        <v>93</v>
      </c>
      <c r="I14" s="15"/>
      <c r="J14" s="15"/>
      <c r="K14" s="15">
        <v>0</v>
      </c>
      <c r="L14" s="15">
        <f t="shared" si="2"/>
        <v>93</v>
      </c>
      <c r="M14" s="16">
        <f t="shared" si="1"/>
        <v>101842.43999999999</v>
      </c>
    </row>
    <row r="15" spans="1:13" ht="30" customHeight="1" x14ac:dyDescent="0.25">
      <c r="A15" s="2" t="s">
        <v>35</v>
      </c>
      <c r="B15" s="2" t="s">
        <v>36</v>
      </c>
      <c r="C15" s="8" t="s">
        <v>37</v>
      </c>
      <c r="D15" s="3" t="s">
        <v>22</v>
      </c>
      <c r="E15" s="6">
        <v>115.59</v>
      </c>
      <c r="F15" s="8">
        <v>45032</v>
      </c>
      <c r="G15" s="13">
        <v>45107</v>
      </c>
      <c r="H15" s="15">
        <f t="shared" si="0"/>
        <v>75</v>
      </c>
      <c r="I15" s="15"/>
      <c r="J15" s="15"/>
      <c r="K15" s="15">
        <v>0</v>
      </c>
      <c r="L15" s="15">
        <f t="shared" si="2"/>
        <v>75</v>
      </c>
      <c r="M15" s="16">
        <f t="shared" si="1"/>
        <v>8669.25</v>
      </c>
    </row>
    <row r="16" spans="1:13" ht="30" customHeight="1" x14ac:dyDescent="0.25">
      <c r="A16" s="25" t="s">
        <v>39</v>
      </c>
      <c r="B16" s="28" t="s">
        <v>40</v>
      </c>
      <c r="C16" s="26">
        <v>45016</v>
      </c>
      <c r="D16" s="27" t="s">
        <v>41</v>
      </c>
      <c r="E16" s="6">
        <v>46.25</v>
      </c>
      <c r="F16" s="8">
        <v>45050</v>
      </c>
      <c r="G16" s="13">
        <v>45027</v>
      </c>
      <c r="H16" s="15">
        <f t="shared" si="0"/>
        <v>-23</v>
      </c>
      <c r="I16" s="15"/>
      <c r="J16" s="15"/>
      <c r="K16" s="15">
        <v>0</v>
      </c>
      <c r="L16" s="15">
        <f t="shared" si="2"/>
        <v>-23</v>
      </c>
      <c r="M16" s="16">
        <f t="shared" si="1"/>
        <v>-1063.75</v>
      </c>
    </row>
    <row r="17" spans="1:13" ht="30" customHeight="1" x14ac:dyDescent="0.25">
      <c r="A17" s="25" t="s">
        <v>42</v>
      </c>
      <c r="B17" s="25" t="s">
        <v>43</v>
      </c>
      <c r="C17" s="26">
        <v>45016</v>
      </c>
      <c r="D17" s="27" t="s">
        <v>44</v>
      </c>
      <c r="E17" s="6">
        <v>447.68</v>
      </c>
      <c r="F17" s="8">
        <v>45076</v>
      </c>
      <c r="G17" s="13">
        <v>45027</v>
      </c>
      <c r="H17" s="15">
        <f t="shared" si="0"/>
        <v>-49</v>
      </c>
      <c r="I17" s="15"/>
      <c r="J17" s="15"/>
      <c r="K17" s="15">
        <v>0</v>
      </c>
      <c r="L17" s="15">
        <f t="shared" si="2"/>
        <v>-49</v>
      </c>
      <c r="M17" s="16">
        <f t="shared" si="1"/>
        <v>-21936.32</v>
      </c>
    </row>
    <row r="18" spans="1:13" ht="30" customHeight="1" x14ac:dyDescent="0.25">
      <c r="A18" s="25" t="s">
        <v>45</v>
      </c>
      <c r="B18" s="33" t="s">
        <v>46</v>
      </c>
      <c r="C18" s="26">
        <v>45016</v>
      </c>
      <c r="D18" s="27" t="s">
        <v>47</v>
      </c>
      <c r="E18" s="6">
        <v>500</v>
      </c>
      <c r="F18" s="8">
        <v>45051</v>
      </c>
      <c r="G18" s="13">
        <v>45027</v>
      </c>
      <c r="H18" s="15">
        <f t="shared" si="0"/>
        <v>-24</v>
      </c>
      <c r="I18" s="15"/>
      <c r="J18" s="15"/>
      <c r="K18" s="15">
        <v>0</v>
      </c>
      <c r="L18" s="15">
        <f t="shared" si="2"/>
        <v>-24</v>
      </c>
      <c r="M18" s="16">
        <f t="shared" si="1"/>
        <v>-12000</v>
      </c>
    </row>
    <row r="19" spans="1:13" ht="30" customHeight="1" x14ac:dyDescent="0.25">
      <c r="A19" s="25" t="s">
        <v>48</v>
      </c>
      <c r="B19" s="25" t="s">
        <v>49</v>
      </c>
      <c r="C19" s="26">
        <v>45016</v>
      </c>
      <c r="D19" s="27" t="s">
        <v>50</v>
      </c>
      <c r="E19" s="6">
        <v>2313.31</v>
      </c>
      <c r="F19" s="8">
        <v>45051</v>
      </c>
      <c r="G19" s="13">
        <v>45027</v>
      </c>
      <c r="H19" s="15">
        <f t="shared" si="0"/>
        <v>-24</v>
      </c>
      <c r="I19" s="15"/>
      <c r="J19" s="15"/>
      <c r="K19" s="15">
        <v>0</v>
      </c>
      <c r="L19" s="15">
        <f t="shared" si="2"/>
        <v>-24</v>
      </c>
      <c r="M19" s="16">
        <f t="shared" si="1"/>
        <v>-55519.44</v>
      </c>
    </row>
    <row r="20" spans="1:13" ht="30" customHeight="1" x14ac:dyDescent="0.25">
      <c r="A20" s="2" t="s">
        <v>51</v>
      </c>
      <c r="B20" s="36" t="s">
        <v>52</v>
      </c>
      <c r="C20" s="8">
        <v>45020</v>
      </c>
      <c r="D20" s="3" t="s">
        <v>53</v>
      </c>
      <c r="E20" s="6">
        <v>5880</v>
      </c>
      <c r="F20" s="8">
        <v>45051</v>
      </c>
      <c r="G20" s="13">
        <v>45027</v>
      </c>
      <c r="H20" s="15">
        <f t="shared" si="0"/>
        <v>-24</v>
      </c>
      <c r="I20" s="15"/>
      <c r="J20" s="15"/>
      <c r="K20" s="15">
        <v>0</v>
      </c>
      <c r="L20" s="15">
        <f t="shared" si="2"/>
        <v>-24</v>
      </c>
      <c r="M20" s="16">
        <f t="shared" si="1"/>
        <v>-141120</v>
      </c>
    </row>
    <row r="21" spans="1:13" ht="30" customHeight="1" x14ac:dyDescent="0.25">
      <c r="A21" s="25" t="s">
        <v>54</v>
      </c>
      <c r="B21" s="37" t="s">
        <v>55</v>
      </c>
      <c r="C21" s="26">
        <v>45016</v>
      </c>
      <c r="D21" s="27" t="s">
        <v>56</v>
      </c>
      <c r="E21" s="6">
        <v>1175</v>
      </c>
      <c r="F21" s="8">
        <v>45077</v>
      </c>
      <c r="G21" s="13">
        <v>45027</v>
      </c>
      <c r="H21" s="15">
        <f t="shared" si="0"/>
        <v>-50</v>
      </c>
      <c r="I21" s="15"/>
      <c r="J21" s="15"/>
      <c r="K21" s="15">
        <v>0</v>
      </c>
      <c r="L21" s="15">
        <f>SUM(H23-K21)</f>
        <v>-24</v>
      </c>
      <c r="M21" s="16">
        <f>SUM(E21*H23)</f>
        <v>-28200</v>
      </c>
    </row>
    <row r="22" spans="1:13" ht="30" customHeight="1" x14ac:dyDescent="0.25">
      <c r="A22" s="25" t="s">
        <v>71</v>
      </c>
      <c r="B22" s="33" t="s">
        <v>72</v>
      </c>
      <c r="C22" s="26">
        <v>45016</v>
      </c>
      <c r="D22" s="27" t="s">
        <v>47</v>
      </c>
      <c r="E22" s="6">
        <v>1715</v>
      </c>
      <c r="F22" s="8">
        <v>45051</v>
      </c>
      <c r="G22" s="13">
        <v>45027</v>
      </c>
      <c r="H22" s="15">
        <f t="shared" si="0"/>
        <v>-24</v>
      </c>
      <c r="I22" s="15"/>
      <c r="J22" s="15"/>
      <c r="K22" s="15">
        <v>0</v>
      </c>
      <c r="L22" s="15">
        <f t="shared" ref="L22:L23" si="3">SUM(H24-K22)</f>
        <v>-24</v>
      </c>
      <c r="M22" s="16">
        <f t="shared" ref="M22:M23" si="4">SUM(E22*H24)</f>
        <v>-41160</v>
      </c>
    </row>
    <row r="23" spans="1:13" ht="30" customHeight="1" x14ac:dyDescent="0.25">
      <c r="A23" s="25" t="s">
        <v>45</v>
      </c>
      <c r="B23" s="33" t="s">
        <v>73</v>
      </c>
      <c r="C23" s="26">
        <v>45016</v>
      </c>
      <c r="D23" s="27" t="s">
        <v>47</v>
      </c>
      <c r="E23" s="6">
        <v>1400</v>
      </c>
      <c r="F23" s="8">
        <v>45051</v>
      </c>
      <c r="G23" s="13">
        <v>45027</v>
      </c>
      <c r="H23" s="15">
        <f t="shared" si="0"/>
        <v>-24</v>
      </c>
      <c r="I23" s="15"/>
      <c r="J23" s="15"/>
      <c r="K23" s="15">
        <v>0</v>
      </c>
      <c r="L23" s="15">
        <f t="shared" si="3"/>
        <v>-24</v>
      </c>
      <c r="M23" s="16">
        <f t="shared" si="4"/>
        <v>-33600</v>
      </c>
    </row>
    <row r="24" spans="1:13" ht="30" customHeight="1" x14ac:dyDescent="0.25">
      <c r="A24" s="2" t="s">
        <v>57</v>
      </c>
      <c r="B24" s="2">
        <v>8</v>
      </c>
      <c r="C24" s="8">
        <v>45021</v>
      </c>
      <c r="D24" s="3" t="s">
        <v>58</v>
      </c>
      <c r="E24" s="6">
        <v>106.93</v>
      </c>
      <c r="F24" s="8">
        <v>45051</v>
      </c>
      <c r="G24" s="13">
        <v>45027</v>
      </c>
      <c r="H24" s="15">
        <f t="shared" si="0"/>
        <v>-24</v>
      </c>
      <c r="I24" s="15"/>
      <c r="J24" s="15"/>
      <c r="K24" s="15">
        <v>0</v>
      </c>
      <c r="L24" s="15">
        <f t="shared" si="2"/>
        <v>-24</v>
      </c>
      <c r="M24" s="16">
        <f t="shared" si="1"/>
        <v>-2566.3200000000002</v>
      </c>
    </row>
    <row r="25" spans="1:13" ht="30" customHeight="1" x14ac:dyDescent="0.25">
      <c r="A25" s="25" t="s">
        <v>59</v>
      </c>
      <c r="B25" s="35" t="s">
        <v>61</v>
      </c>
      <c r="C25" s="26">
        <v>45016</v>
      </c>
      <c r="D25" s="27" t="s">
        <v>60</v>
      </c>
      <c r="E25" s="6">
        <v>148.56</v>
      </c>
      <c r="F25" s="8">
        <v>45051</v>
      </c>
      <c r="G25" s="13">
        <v>45027</v>
      </c>
      <c r="H25" s="15">
        <f t="shared" si="0"/>
        <v>-24</v>
      </c>
      <c r="I25" s="15"/>
      <c r="J25" s="15"/>
      <c r="K25" s="15">
        <v>0</v>
      </c>
      <c r="L25" s="15">
        <f t="shared" si="2"/>
        <v>-24</v>
      </c>
      <c r="M25" s="16">
        <f t="shared" si="1"/>
        <v>-3565.44</v>
      </c>
    </row>
    <row r="26" spans="1:13" ht="30" customHeight="1" x14ac:dyDescent="0.25">
      <c r="A26" s="25" t="s">
        <v>62</v>
      </c>
      <c r="B26" s="30" t="s">
        <v>63</v>
      </c>
      <c r="C26" s="26">
        <v>45021</v>
      </c>
      <c r="D26" s="27" t="s">
        <v>58</v>
      </c>
      <c r="E26" s="6">
        <v>714.75</v>
      </c>
      <c r="F26" s="8">
        <v>45052</v>
      </c>
      <c r="G26" s="13">
        <v>45027</v>
      </c>
      <c r="H26" s="15">
        <f t="shared" si="0"/>
        <v>-25</v>
      </c>
      <c r="I26" s="15"/>
      <c r="J26" s="15"/>
      <c r="K26" s="15">
        <v>0</v>
      </c>
      <c r="L26" s="15">
        <f t="shared" si="2"/>
        <v>-25</v>
      </c>
      <c r="M26" s="16">
        <f t="shared" si="1"/>
        <v>-17868.75</v>
      </c>
    </row>
    <row r="27" spans="1:13" ht="30" customHeight="1" x14ac:dyDescent="0.25">
      <c r="A27" s="25" t="s">
        <v>64</v>
      </c>
      <c r="B27" s="30" t="s">
        <v>65</v>
      </c>
      <c r="C27" s="26">
        <v>45021</v>
      </c>
      <c r="D27" s="27" t="s">
        <v>58</v>
      </c>
      <c r="E27" s="6">
        <v>386.88</v>
      </c>
      <c r="F27" s="8">
        <v>45052</v>
      </c>
      <c r="G27" s="13">
        <v>45027</v>
      </c>
      <c r="H27" s="15">
        <f t="shared" si="0"/>
        <v>-25</v>
      </c>
      <c r="I27" s="15"/>
      <c r="J27" s="15"/>
      <c r="K27" s="15">
        <v>0</v>
      </c>
      <c r="L27" s="15">
        <f t="shared" si="2"/>
        <v>-25</v>
      </c>
      <c r="M27" s="16">
        <f t="shared" si="1"/>
        <v>-9672</v>
      </c>
    </row>
    <row r="28" spans="1:13" ht="30" customHeight="1" x14ac:dyDescent="0.25">
      <c r="A28" s="25" t="s">
        <v>66</v>
      </c>
      <c r="B28" s="25">
        <v>10</v>
      </c>
      <c r="C28" s="26">
        <v>45021</v>
      </c>
      <c r="D28" s="27" t="s">
        <v>58</v>
      </c>
      <c r="E28" s="6">
        <v>472.13</v>
      </c>
      <c r="F28" s="8">
        <v>45052</v>
      </c>
      <c r="G28" s="13">
        <v>45027</v>
      </c>
      <c r="H28" s="15">
        <f t="shared" si="0"/>
        <v>-25</v>
      </c>
      <c r="I28" s="15"/>
      <c r="J28" s="15"/>
      <c r="K28" s="15">
        <v>0</v>
      </c>
      <c r="L28" s="15">
        <f t="shared" si="2"/>
        <v>-25</v>
      </c>
      <c r="M28" s="16">
        <f t="shared" si="1"/>
        <v>-11803.25</v>
      </c>
    </row>
    <row r="29" spans="1:13" ht="30" customHeight="1" x14ac:dyDescent="0.25">
      <c r="A29" s="25" t="s">
        <v>67</v>
      </c>
      <c r="B29" s="25">
        <v>4500001</v>
      </c>
      <c r="C29" s="26">
        <v>45016</v>
      </c>
      <c r="D29" s="27" t="s">
        <v>68</v>
      </c>
      <c r="E29" s="6">
        <v>1425</v>
      </c>
      <c r="F29" s="8">
        <v>45052</v>
      </c>
      <c r="G29" s="13">
        <v>45027</v>
      </c>
      <c r="H29" s="15">
        <f t="shared" si="0"/>
        <v>-25</v>
      </c>
      <c r="I29" s="15"/>
      <c r="J29" s="15"/>
      <c r="K29" s="15">
        <v>0</v>
      </c>
      <c r="L29" s="15">
        <f t="shared" si="2"/>
        <v>-25</v>
      </c>
      <c r="M29" s="16">
        <f t="shared" si="1"/>
        <v>-35625</v>
      </c>
    </row>
    <row r="30" spans="1:13" ht="30" customHeight="1" x14ac:dyDescent="0.25">
      <c r="A30" s="25" t="s">
        <v>69</v>
      </c>
      <c r="B30" s="28" t="s">
        <v>70</v>
      </c>
      <c r="C30" s="26">
        <v>45016</v>
      </c>
      <c r="D30" s="27" t="s">
        <v>47</v>
      </c>
      <c r="E30" s="6">
        <v>880</v>
      </c>
      <c r="F30" s="8">
        <v>45052</v>
      </c>
      <c r="G30" s="13">
        <v>45027</v>
      </c>
      <c r="H30" s="15">
        <f t="shared" si="0"/>
        <v>-25</v>
      </c>
      <c r="I30" s="15"/>
      <c r="J30" s="15"/>
      <c r="K30" s="15">
        <v>0</v>
      </c>
      <c r="L30" s="15">
        <f t="shared" si="2"/>
        <v>-25</v>
      </c>
      <c r="M30" s="16">
        <f t="shared" si="1"/>
        <v>-22000</v>
      </c>
    </row>
    <row r="31" spans="1:13" ht="30" customHeight="1" x14ac:dyDescent="0.25">
      <c r="A31" s="2" t="s">
        <v>74</v>
      </c>
      <c r="B31" s="38">
        <v>3230144687</v>
      </c>
      <c r="C31" s="8">
        <v>45034</v>
      </c>
      <c r="D31" s="3" t="s">
        <v>75</v>
      </c>
      <c r="E31" s="6">
        <v>33.5</v>
      </c>
      <c r="F31" s="8">
        <v>45064</v>
      </c>
      <c r="G31" s="13">
        <v>45036</v>
      </c>
      <c r="H31" s="15">
        <f t="shared" si="0"/>
        <v>-28</v>
      </c>
      <c r="I31" s="15"/>
      <c r="J31" s="15"/>
      <c r="K31" s="15">
        <v>0</v>
      </c>
      <c r="L31" s="15">
        <f t="shared" si="2"/>
        <v>-28</v>
      </c>
      <c r="M31" s="16">
        <f t="shared" si="1"/>
        <v>-938</v>
      </c>
    </row>
    <row r="32" spans="1:13" ht="30" customHeight="1" x14ac:dyDescent="0.25">
      <c r="A32" s="39" t="s">
        <v>83</v>
      </c>
      <c r="B32" s="42">
        <v>5000153</v>
      </c>
      <c r="C32" s="40">
        <v>45035</v>
      </c>
      <c r="D32" s="41" t="s">
        <v>84</v>
      </c>
      <c r="E32" s="6">
        <v>3448.75</v>
      </c>
      <c r="F32" s="8">
        <v>45066</v>
      </c>
      <c r="G32" s="13">
        <v>45040</v>
      </c>
      <c r="H32" s="15">
        <f t="shared" si="0"/>
        <v>-26</v>
      </c>
      <c r="I32" s="15"/>
      <c r="J32" s="15"/>
      <c r="K32" s="15">
        <v>0</v>
      </c>
      <c r="L32" s="15">
        <f t="shared" si="2"/>
        <v>-26</v>
      </c>
      <c r="M32" s="16">
        <f t="shared" si="1"/>
        <v>-89667.5</v>
      </c>
    </row>
    <row r="33" spans="1:13" ht="30" customHeight="1" x14ac:dyDescent="0.25">
      <c r="A33" s="25" t="s">
        <v>76</v>
      </c>
      <c r="B33" s="25" t="s">
        <v>77</v>
      </c>
      <c r="C33" s="26">
        <v>45034</v>
      </c>
      <c r="D33" s="27" t="s">
        <v>22</v>
      </c>
      <c r="E33" s="6">
        <v>45.49</v>
      </c>
      <c r="F33" s="8">
        <v>45073</v>
      </c>
      <c r="G33" s="13">
        <v>45040</v>
      </c>
      <c r="H33" s="15">
        <f t="shared" si="0"/>
        <v>-33</v>
      </c>
      <c r="I33" s="15"/>
      <c r="J33" s="15"/>
      <c r="K33" s="15">
        <v>0</v>
      </c>
      <c r="L33" s="15">
        <f t="shared" si="2"/>
        <v>-33</v>
      </c>
      <c r="M33" s="16">
        <f t="shared" si="1"/>
        <v>-1501.17</v>
      </c>
    </row>
    <row r="34" spans="1:13" ht="30" customHeight="1" x14ac:dyDescent="0.25">
      <c r="A34" s="25" t="s">
        <v>78</v>
      </c>
      <c r="B34" s="25" t="s">
        <v>79</v>
      </c>
      <c r="C34" s="26">
        <v>45038</v>
      </c>
      <c r="D34" s="27" t="s">
        <v>80</v>
      </c>
      <c r="E34" s="6">
        <v>4125</v>
      </c>
      <c r="F34" s="8">
        <v>45068</v>
      </c>
      <c r="G34" s="13">
        <v>45040</v>
      </c>
      <c r="H34" s="15">
        <f t="shared" si="0"/>
        <v>-28</v>
      </c>
      <c r="I34" s="15"/>
      <c r="J34" s="15"/>
      <c r="K34" s="15">
        <v>0</v>
      </c>
      <c r="L34" s="15">
        <f t="shared" si="2"/>
        <v>-28</v>
      </c>
      <c r="M34" s="16">
        <f t="shared" si="1"/>
        <v>-115500</v>
      </c>
    </row>
    <row r="35" spans="1:13" ht="30" customHeight="1" x14ac:dyDescent="0.25">
      <c r="A35" s="25" t="s">
        <v>81</v>
      </c>
      <c r="B35" s="25" t="s">
        <v>82</v>
      </c>
      <c r="C35" s="26">
        <v>45038</v>
      </c>
      <c r="D35" s="27" t="s">
        <v>80</v>
      </c>
      <c r="E35" s="6">
        <v>1728</v>
      </c>
      <c r="F35" s="8">
        <v>45068</v>
      </c>
      <c r="G35" s="13">
        <v>45040</v>
      </c>
      <c r="H35" s="15">
        <f t="shared" si="0"/>
        <v>-28</v>
      </c>
      <c r="I35" s="15"/>
      <c r="J35" s="15"/>
      <c r="K35" s="15">
        <v>0</v>
      </c>
      <c r="L35" s="15">
        <f t="shared" si="2"/>
        <v>-28</v>
      </c>
      <c r="M35" s="16">
        <f t="shared" si="1"/>
        <v>-48384</v>
      </c>
    </row>
    <row r="36" spans="1:13" ht="30" customHeight="1" x14ac:dyDescent="0.25">
      <c r="A36" s="2" t="s">
        <v>85</v>
      </c>
      <c r="B36" s="2" t="s">
        <v>86</v>
      </c>
      <c r="C36" s="8">
        <v>45044</v>
      </c>
      <c r="D36" s="3" t="s">
        <v>87</v>
      </c>
      <c r="E36" s="6">
        <v>291.83999999999997</v>
      </c>
      <c r="F36" s="8">
        <v>45074</v>
      </c>
      <c r="G36" s="13">
        <v>45048</v>
      </c>
      <c r="H36" s="15">
        <f t="shared" si="0"/>
        <v>-26</v>
      </c>
      <c r="I36" s="15"/>
      <c r="J36" s="15"/>
      <c r="K36" s="15">
        <v>0</v>
      </c>
      <c r="L36" s="15">
        <f t="shared" si="2"/>
        <v>-26</v>
      </c>
      <c r="M36" s="16">
        <f t="shared" si="1"/>
        <v>-7587.8399999999992</v>
      </c>
    </row>
    <row r="37" spans="1:13" ht="30" customHeight="1" x14ac:dyDescent="0.25">
      <c r="A37" s="39" t="s">
        <v>88</v>
      </c>
      <c r="B37" s="28">
        <v>1023118947</v>
      </c>
      <c r="C37" s="40">
        <v>45048</v>
      </c>
      <c r="D37" s="41" t="s">
        <v>75</v>
      </c>
      <c r="E37" s="6">
        <v>38.24</v>
      </c>
      <c r="F37" s="8">
        <v>45078</v>
      </c>
      <c r="G37" s="13">
        <v>45050</v>
      </c>
      <c r="H37" s="15">
        <f t="shared" si="0"/>
        <v>-28</v>
      </c>
      <c r="I37" s="15"/>
      <c r="J37" s="15"/>
      <c r="K37" s="15">
        <v>0</v>
      </c>
      <c r="L37" s="15">
        <f t="shared" si="2"/>
        <v>-28</v>
      </c>
      <c r="M37" s="16">
        <f t="shared" si="1"/>
        <v>-1070.72</v>
      </c>
    </row>
    <row r="38" spans="1:13" ht="30" customHeight="1" x14ac:dyDescent="0.25">
      <c r="A38" s="39" t="s">
        <v>89</v>
      </c>
      <c r="B38" s="28">
        <v>1023115051</v>
      </c>
      <c r="C38" s="40">
        <v>45048</v>
      </c>
      <c r="D38" s="41" t="s">
        <v>75</v>
      </c>
      <c r="E38" s="6">
        <v>79.98</v>
      </c>
      <c r="F38" s="8">
        <v>45079</v>
      </c>
      <c r="G38" s="13">
        <v>45050</v>
      </c>
      <c r="H38" s="15">
        <f t="shared" si="0"/>
        <v>-29</v>
      </c>
      <c r="I38" s="15"/>
      <c r="J38" s="15"/>
      <c r="K38" s="15">
        <v>0</v>
      </c>
      <c r="L38" s="15">
        <f t="shared" si="2"/>
        <v>-29</v>
      </c>
      <c r="M38" s="16">
        <f t="shared" si="1"/>
        <v>-2319.42</v>
      </c>
    </row>
    <row r="39" spans="1:13" ht="30" customHeight="1" x14ac:dyDescent="0.25">
      <c r="A39" s="39" t="s">
        <v>90</v>
      </c>
      <c r="B39" s="39" t="s">
        <v>91</v>
      </c>
      <c r="C39" s="40">
        <v>45042</v>
      </c>
      <c r="D39" s="41" t="s">
        <v>22</v>
      </c>
      <c r="E39" s="6">
        <v>217.62</v>
      </c>
      <c r="F39" s="8">
        <v>45084</v>
      </c>
      <c r="G39" s="13">
        <v>45050</v>
      </c>
      <c r="H39" s="15">
        <f t="shared" si="0"/>
        <v>-34</v>
      </c>
      <c r="I39" s="15"/>
      <c r="J39" s="15"/>
      <c r="K39" s="15">
        <v>0</v>
      </c>
      <c r="L39" s="15">
        <f t="shared" si="2"/>
        <v>-34</v>
      </c>
      <c r="M39" s="16">
        <f t="shared" si="1"/>
        <v>-7399.08</v>
      </c>
    </row>
    <row r="40" spans="1:13" ht="30" customHeight="1" x14ac:dyDescent="0.25">
      <c r="A40" s="39" t="s">
        <v>92</v>
      </c>
      <c r="B40" s="39" t="s">
        <v>93</v>
      </c>
      <c r="C40" s="40">
        <v>45042</v>
      </c>
      <c r="D40" s="41" t="s">
        <v>22</v>
      </c>
      <c r="E40" s="6">
        <v>613.87</v>
      </c>
      <c r="F40" s="8">
        <v>45084</v>
      </c>
      <c r="G40" s="13">
        <v>45107</v>
      </c>
      <c r="H40" s="15">
        <f t="shared" si="0"/>
        <v>23</v>
      </c>
      <c r="I40" s="15"/>
      <c r="J40" s="15"/>
      <c r="K40" s="15">
        <v>0</v>
      </c>
      <c r="L40" s="15">
        <f t="shared" si="2"/>
        <v>23</v>
      </c>
      <c r="M40" s="16">
        <f t="shared" si="1"/>
        <v>14119.01</v>
      </c>
    </row>
    <row r="41" spans="1:13" ht="30" customHeight="1" x14ac:dyDescent="0.25">
      <c r="A41" s="39" t="s">
        <v>94</v>
      </c>
      <c r="B41" s="39" t="s">
        <v>95</v>
      </c>
      <c r="C41" s="40">
        <v>45046</v>
      </c>
      <c r="D41" s="41" t="s">
        <v>47</v>
      </c>
      <c r="E41" s="6">
        <v>3376.01</v>
      </c>
      <c r="F41" s="8">
        <v>45079</v>
      </c>
      <c r="G41" s="13">
        <v>45050</v>
      </c>
      <c r="H41" s="15">
        <f t="shared" si="0"/>
        <v>-29</v>
      </c>
      <c r="I41" s="15"/>
      <c r="J41" s="15"/>
      <c r="K41" s="15">
        <v>0</v>
      </c>
      <c r="L41" s="15">
        <f t="shared" si="2"/>
        <v>-29</v>
      </c>
      <c r="M41" s="16">
        <f t="shared" si="1"/>
        <v>-97904.290000000008</v>
      </c>
    </row>
    <row r="42" spans="1:13" ht="30" customHeight="1" x14ac:dyDescent="0.25">
      <c r="A42" s="39" t="s">
        <v>96</v>
      </c>
      <c r="B42" s="39" t="s">
        <v>97</v>
      </c>
      <c r="C42" s="40">
        <v>45046</v>
      </c>
      <c r="D42" s="41" t="s">
        <v>47</v>
      </c>
      <c r="E42" s="6">
        <v>3356</v>
      </c>
      <c r="F42" s="8">
        <v>45079</v>
      </c>
      <c r="G42" s="13">
        <v>45050</v>
      </c>
      <c r="H42" s="15">
        <f t="shared" si="0"/>
        <v>-29</v>
      </c>
      <c r="I42" s="15"/>
      <c r="J42" s="15"/>
      <c r="K42" s="15">
        <v>0</v>
      </c>
      <c r="L42" s="15">
        <f t="shared" si="2"/>
        <v>-29</v>
      </c>
      <c r="M42" s="16">
        <f t="shared" si="1"/>
        <v>-97324</v>
      </c>
    </row>
    <row r="43" spans="1:13" ht="30" customHeight="1" x14ac:dyDescent="0.25">
      <c r="A43" s="2" t="s">
        <v>98</v>
      </c>
      <c r="B43" s="2" t="s">
        <v>99</v>
      </c>
      <c r="C43" s="8">
        <v>45046</v>
      </c>
      <c r="D43" s="3" t="s">
        <v>47</v>
      </c>
      <c r="E43" s="6">
        <v>500</v>
      </c>
      <c r="F43" s="8">
        <v>45080</v>
      </c>
      <c r="G43" s="13">
        <v>45050</v>
      </c>
      <c r="H43" s="15">
        <f t="shared" si="0"/>
        <v>-30</v>
      </c>
      <c r="I43" s="15"/>
      <c r="J43" s="15"/>
      <c r="K43" s="15">
        <v>0</v>
      </c>
      <c r="L43" s="15">
        <f t="shared" si="2"/>
        <v>-30</v>
      </c>
      <c r="M43" s="16">
        <f t="shared" si="1"/>
        <v>-15000</v>
      </c>
    </row>
    <row r="44" spans="1:13" ht="30" customHeight="1" x14ac:dyDescent="0.25">
      <c r="A44" s="39" t="s">
        <v>100</v>
      </c>
      <c r="B44" s="32">
        <v>44004</v>
      </c>
      <c r="C44" s="40">
        <v>45045</v>
      </c>
      <c r="D44" s="41" t="s">
        <v>101</v>
      </c>
      <c r="E44" s="6">
        <v>9089.2900000000009</v>
      </c>
      <c r="F44" s="8">
        <v>45107</v>
      </c>
      <c r="G44" s="13">
        <v>45107</v>
      </c>
      <c r="H44" s="15">
        <f t="shared" si="0"/>
        <v>0</v>
      </c>
      <c r="I44" s="15"/>
      <c r="J44" s="15"/>
      <c r="K44" s="15">
        <v>0</v>
      </c>
      <c r="L44" s="15">
        <f t="shared" si="2"/>
        <v>0</v>
      </c>
      <c r="M44" s="16">
        <f t="shared" si="1"/>
        <v>0</v>
      </c>
    </row>
    <row r="45" spans="1:13" ht="30" customHeight="1" x14ac:dyDescent="0.25">
      <c r="A45" s="39" t="s">
        <v>102</v>
      </c>
      <c r="B45" s="32" t="s">
        <v>103</v>
      </c>
      <c r="C45" s="40">
        <v>45046</v>
      </c>
      <c r="D45" s="41" t="s">
        <v>47</v>
      </c>
      <c r="E45" s="6">
        <v>800</v>
      </c>
      <c r="F45" s="8">
        <v>45080</v>
      </c>
      <c r="G45" s="13">
        <v>45051</v>
      </c>
      <c r="H45" s="15">
        <f t="shared" si="0"/>
        <v>-29</v>
      </c>
      <c r="I45" s="15"/>
      <c r="J45" s="15"/>
      <c r="K45" s="15">
        <v>0</v>
      </c>
      <c r="L45" s="15">
        <f t="shared" si="2"/>
        <v>-29</v>
      </c>
      <c r="M45" s="16">
        <f t="shared" si="1"/>
        <v>-23200</v>
      </c>
    </row>
    <row r="46" spans="1:13" ht="30" customHeight="1" x14ac:dyDescent="0.25">
      <c r="A46" s="2" t="s">
        <v>104</v>
      </c>
      <c r="B46" s="43" t="s">
        <v>105</v>
      </c>
      <c r="C46" s="8">
        <v>45053</v>
      </c>
      <c r="D46" s="3" t="s">
        <v>109</v>
      </c>
      <c r="E46" s="6">
        <v>150.81</v>
      </c>
      <c r="F46" s="8">
        <v>45083</v>
      </c>
      <c r="G46" s="13">
        <v>45057</v>
      </c>
      <c r="H46" s="15">
        <f t="shared" si="0"/>
        <v>-26</v>
      </c>
      <c r="I46" s="15"/>
      <c r="J46" s="15"/>
      <c r="K46" s="15">
        <v>0</v>
      </c>
      <c r="L46" s="15">
        <f t="shared" si="2"/>
        <v>-26</v>
      </c>
      <c r="M46" s="16">
        <f t="shared" si="1"/>
        <v>-3921.06</v>
      </c>
    </row>
    <row r="47" spans="1:13" ht="30" customHeight="1" x14ac:dyDescent="0.25">
      <c r="A47" s="39" t="s">
        <v>106</v>
      </c>
      <c r="B47" s="34" t="s">
        <v>107</v>
      </c>
      <c r="C47" s="40">
        <v>45055</v>
      </c>
      <c r="D47" s="41" t="s">
        <v>108</v>
      </c>
      <c r="E47" s="6">
        <v>132.79</v>
      </c>
      <c r="F47" s="8">
        <v>45087</v>
      </c>
      <c r="G47" s="13">
        <v>45061</v>
      </c>
      <c r="H47" s="15">
        <f t="shared" si="0"/>
        <v>-26</v>
      </c>
      <c r="I47" s="15"/>
      <c r="J47" s="15"/>
      <c r="K47" s="15">
        <v>0</v>
      </c>
      <c r="L47" s="15">
        <f t="shared" si="2"/>
        <v>-26</v>
      </c>
      <c r="M47" s="16">
        <f t="shared" si="1"/>
        <v>-3452.54</v>
      </c>
    </row>
    <row r="48" spans="1:13" ht="30" customHeight="1" x14ac:dyDescent="0.25">
      <c r="A48" s="39" t="s">
        <v>110</v>
      </c>
      <c r="B48" s="39" t="s">
        <v>111</v>
      </c>
      <c r="C48" s="40">
        <v>45056</v>
      </c>
      <c r="D48" s="41" t="s">
        <v>112</v>
      </c>
      <c r="E48" s="6">
        <v>483.3</v>
      </c>
      <c r="F48" s="8">
        <v>45093</v>
      </c>
      <c r="G48" s="13">
        <v>45063</v>
      </c>
      <c r="H48" s="15">
        <f t="shared" si="0"/>
        <v>-30</v>
      </c>
      <c r="I48" s="15"/>
      <c r="J48" s="15"/>
      <c r="K48" s="15">
        <v>0</v>
      </c>
      <c r="L48" s="15">
        <f t="shared" si="2"/>
        <v>-30</v>
      </c>
      <c r="M48" s="16">
        <f t="shared" si="1"/>
        <v>-14499</v>
      </c>
    </row>
    <row r="49" spans="1:13" ht="30" customHeight="1" x14ac:dyDescent="0.25">
      <c r="A49" s="39" t="s">
        <v>113</v>
      </c>
      <c r="B49" s="35" t="s">
        <v>114</v>
      </c>
      <c r="C49" s="40">
        <v>45061</v>
      </c>
      <c r="D49" s="41" t="s">
        <v>75</v>
      </c>
      <c r="E49" s="6">
        <v>8</v>
      </c>
      <c r="F49" s="8">
        <v>45092</v>
      </c>
      <c r="G49" s="13">
        <v>45063</v>
      </c>
      <c r="H49" s="15">
        <f t="shared" si="0"/>
        <v>-29</v>
      </c>
      <c r="I49" s="15"/>
      <c r="J49" s="15"/>
      <c r="K49" s="15">
        <v>0</v>
      </c>
      <c r="L49" s="15">
        <f t="shared" si="2"/>
        <v>-29</v>
      </c>
      <c r="M49" s="16">
        <f t="shared" si="1"/>
        <v>-232</v>
      </c>
    </row>
    <row r="50" spans="1:13" ht="30" customHeight="1" x14ac:dyDescent="0.25">
      <c r="A50" s="39" t="s">
        <v>115</v>
      </c>
      <c r="B50" s="35" t="s">
        <v>116</v>
      </c>
      <c r="C50" s="40">
        <v>45061</v>
      </c>
      <c r="D50" s="41" t="s">
        <v>117</v>
      </c>
      <c r="E50" s="6">
        <v>142.56</v>
      </c>
      <c r="F50" s="8">
        <v>45107</v>
      </c>
      <c r="G50" s="13">
        <v>45063</v>
      </c>
      <c r="H50" s="15">
        <f t="shared" si="0"/>
        <v>-44</v>
      </c>
      <c r="I50" s="15"/>
      <c r="J50" s="15"/>
      <c r="K50" s="15">
        <v>0</v>
      </c>
      <c r="L50" s="15">
        <f t="shared" si="2"/>
        <v>-44</v>
      </c>
      <c r="M50" s="16">
        <f t="shared" si="1"/>
        <v>-6272.64</v>
      </c>
    </row>
    <row r="51" spans="1:13" ht="30" customHeight="1" x14ac:dyDescent="0.25">
      <c r="A51" s="39" t="s">
        <v>118</v>
      </c>
      <c r="B51" s="28" t="s">
        <v>119</v>
      </c>
      <c r="C51" s="40">
        <v>45064</v>
      </c>
      <c r="D51" s="41" t="s">
        <v>120</v>
      </c>
      <c r="E51" s="6">
        <v>299</v>
      </c>
      <c r="F51" s="8">
        <v>45096</v>
      </c>
      <c r="G51" s="13">
        <v>45065</v>
      </c>
      <c r="H51" s="15">
        <f t="shared" si="0"/>
        <v>-31</v>
      </c>
      <c r="I51" s="15"/>
      <c r="J51" s="15"/>
      <c r="K51" s="15">
        <v>0</v>
      </c>
      <c r="L51" s="15">
        <f t="shared" si="2"/>
        <v>-31</v>
      </c>
      <c r="M51" s="16">
        <f t="shared" si="1"/>
        <v>-9269</v>
      </c>
    </row>
    <row r="52" spans="1:13" ht="30" customHeight="1" x14ac:dyDescent="0.25">
      <c r="A52" s="2" t="s">
        <v>121</v>
      </c>
      <c r="B52" s="2" t="s">
        <v>122</v>
      </c>
      <c r="C52" s="8">
        <v>45065</v>
      </c>
      <c r="D52" s="3" t="s">
        <v>123</v>
      </c>
      <c r="E52" s="6">
        <v>1002</v>
      </c>
      <c r="F52" s="8">
        <v>45096</v>
      </c>
      <c r="G52" s="13">
        <v>45068</v>
      </c>
      <c r="H52" s="15">
        <f t="shared" si="0"/>
        <v>-28</v>
      </c>
      <c r="I52" s="15"/>
      <c r="J52" s="15"/>
      <c r="K52" s="15">
        <v>0</v>
      </c>
      <c r="L52" s="15">
        <f t="shared" si="2"/>
        <v>-28</v>
      </c>
      <c r="M52" s="16">
        <f t="shared" si="1"/>
        <v>-28056</v>
      </c>
    </row>
    <row r="53" spans="1:13" ht="30" customHeight="1" x14ac:dyDescent="0.25">
      <c r="A53" s="39" t="s">
        <v>124</v>
      </c>
      <c r="B53" s="30" t="s">
        <v>125</v>
      </c>
      <c r="C53" s="40">
        <v>45063</v>
      </c>
      <c r="D53" s="41" t="s">
        <v>22</v>
      </c>
      <c r="E53" s="6">
        <v>319.64999999999998</v>
      </c>
      <c r="F53" s="8">
        <v>45105</v>
      </c>
      <c r="G53" s="13">
        <v>45071</v>
      </c>
      <c r="H53" s="15">
        <f t="shared" si="0"/>
        <v>-34</v>
      </c>
      <c r="I53" s="15"/>
      <c r="J53" s="15"/>
      <c r="K53" s="15">
        <v>0</v>
      </c>
      <c r="L53" s="15">
        <f t="shared" si="2"/>
        <v>-34</v>
      </c>
      <c r="M53" s="16">
        <f t="shared" si="1"/>
        <v>-10868.099999999999</v>
      </c>
    </row>
    <row r="54" spans="1:13" ht="30" customHeight="1" x14ac:dyDescent="0.25">
      <c r="A54" s="2" t="s">
        <v>126</v>
      </c>
      <c r="B54" s="2" t="s">
        <v>127</v>
      </c>
      <c r="C54" s="8">
        <v>45071</v>
      </c>
      <c r="D54" s="3" t="s">
        <v>128</v>
      </c>
      <c r="E54" s="6">
        <v>150</v>
      </c>
      <c r="F54" s="8">
        <v>45102</v>
      </c>
      <c r="G54" s="13">
        <v>45075</v>
      </c>
      <c r="H54" s="15">
        <f t="shared" si="0"/>
        <v>-27</v>
      </c>
      <c r="I54" s="15"/>
      <c r="J54" s="15"/>
      <c r="K54" s="15">
        <v>0</v>
      </c>
      <c r="L54" s="15">
        <f t="shared" si="2"/>
        <v>-27</v>
      </c>
      <c r="M54" s="16">
        <f t="shared" si="1"/>
        <v>-4050</v>
      </c>
    </row>
    <row r="55" spans="1:13" ht="30" customHeight="1" x14ac:dyDescent="0.25">
      <c r="A55" s="2" t="s">
        <v>129</v>
      </c>
      <c r="B55" s="2">
        <v>45022</v>
      </c>
      <c r="C55" s="8">
        <v>45072</v>
      </c>
      <c r="D55" s="3" t="s">
        <v>101</v>
      </c>
      <c r="E55" s="6">
        <v>11482.76</v>
      </c>
      <c r="F55" s="8">
        <v>45138</v>
      </c>
      <c r="G55" s="13">
        <v>45107</v>
      </c>
      <c r="H55" s="15">
        <f t="shared" si="0"/>
        <v>-31</v>
      </c>
      <c r="I55" s="15"/>
      <c r="J55" s="15"/>
      <c r="K55" s="15">
        <v>0</v>
      </c>
      <c r="L55" s="15">
        <f t="shared" si="2"/>
        <v>-31</v>
      </c>
      <c r="M55" s="16">
        <f t="shared" si="1"/>
        <v>-355965.56</v>
      </c>
    </row>
    <row r="56" spans="1:13" ht="30" customHeight="1" x14ac:dyDescent="0.25">
      <c r="A56" s="39" t="s">
        <v>134</v>
      </c>
      <c r="B56" s="30" t="s">
        <v>131</v>
      </c>
      <c r="C56" s="40">
        <v>45070</v>
      </c>
      <c r="D56" s="41" t="s">
        <v>132</v>
      </c>
      <c r="E56" s="6">
        <v>215</v>
      </c>
      <c r="F56" s="8">
        <v>45106</v>
      </c>
      <c r="G56" s="13">
        <v>45083</v>
      </c>
      <c r="H56" s="15">
        <f t="shared" si="0"/>
        <v>-23</v>
      </c>
      <c r="I56" s="15"/>
      <c r="J56" s="15"/>
      <c r="K56" s="15">
        <v>0</v>
      </c>
      <c r="L56" s="15">
        <f t="shared" si="2"/>
        <v>-23</v>
      </c>
      <c r="M56" s="16">
        <f t="shared" si="1"/>
        <v>-4945</v>
      </c>
    </row>
    <row r="57" spans="1:13" ht="30" customHeight="1" x14ac:dyDescent="0.25">
      <c r="A57" s="39" t="s">
        <v>130</v>
      </c>
      <c r="B57" s="30" t="s">
        <v>133</v>
      </c>
      <c r="C57" s="40">
        <v>45070</v>
      </c>
      <c r="D57" s="41" t="s">
        <v>132</v>
      </c>
      <c r="E57" s="6">
        <v>175</v>
      </c>
      <c r="F57" s="8">
        <v>45106</v>
      </c>
      <c r="G57" s="13">
        <v>45083</v>
      </c>
      <c r="H57" s="15">
        <f t="shared" si="0"/>
        <v>-23</v>
      </c>
      <c r="I57" s="15"/>
      <c r="J57" s="15"/>
      <c r="K57" s="15">
        <v>0</v>
      </c>
      <c r="L57" s="15">
        <f t="shared" si="2"/>
        <v>-23</v>
      </c>
      <c r="M57" s="16">
        <f t="shared" si="1"/>
        <v>-4025</v>
      </c>
    </row>
    <row r="58" spans="1:13" ht="30" customHeight="1" x14ac:dyDescent="0.25">
      <c r="A58" s="39" t="s">
        <v>135</v>
      </c>
      <c r="B58" s="39">
        <v>12</v>
      </c>
      <c r="C58" s="40">
        <v>45076</v>
      </c>
      <c r="D58" s="41" t="s">
        <v>58</v>
      </c>
      <c r="E58" s="6">
        <v>557.38</v>
      </c>
      <c r="F58" s="8">
        <v>45106</v>
      </c>
      <c r="G58" s="13">
        <v>45091</v>
      </c>
      <c r="H58" s="15">
        <f t="shared" si="0"/>
        <v>-15</v>
      </c>
      <c r="I58" s="15"/>
      <c r="J58" s="15"/>
      <c r="K58" s="15">
        <v>0</v>
      </c>
      <c r="L58" s="15">
        <f t="shared" si="2"/>
        <v>-15</v>
      </c>
      <c r="M58" s="16">
        <f t="shared" si="1"/>
        <v>-8360.7000000000007</v>
      </c>
    </row>
    <row r="59" spans="1:13" ht="30" customHeight="1" x14ac:dyDescent="0.25">
      <c r="A59" s="39" t="s">
        <v>136</v>
      </c>
      <c r="B59" s="39">
        <v>13</v>
      </c>
      <c r="C59" s="40">
        <v>45076</v>
      </c>
      <c r="D59" s="41" t="s">
        <v>58</v>
      </c>
      <c r="E59" s="6">
        <v>845.9</v>
      </c>
      <c r="F59" s="8">
        <v>45106</v>
      </c>
      <c r="G59" s="13">
        <v>45091</v>
      </c>
      <c r="H59" s="15">
        <f t="shared" si="0"/>
        <v>-15</v>
      </c>
      <c r="I59" s="15"/>
      <c r="J59" s="15"/>
      <c r="K59" s="15">
        <v>0</v>
      </c>
      <c r="L59" s="15">
        <f t="shared" si="2"/>
        <v>-15</v>
      </c>
      <c r="M59" s="16">
        <f t="shared" si="1"/>
        <v>-12688.5</v>
      </c>
    </row>
    <row r="60" spans="1:13" ht="30" customHeight="1" x14ac:dyDescent="0.25">
      <c r="A60" s="39" t="s">
        <v>137</v>
      </c>
      <c r="B60" s="39">
        <v>14</v>
      </c>
      <c r="C60" s="40">
        <v>45076</v>
      </c>
      <c r="D60" s="41" t="s">
        <v>58</v>
      </c>
      <c r="E60" s="6">
        <v>537.70000000000005</v>
      </c>
      <c r="F60" s="8">
        <v>45106</v>
      </c>
      <c r="G60" s="13">
        <v>45091</v>
      </c>
      <c r="H60" s="15">
        <f t="shared" si="0"/>
        <v>-15</v>
      </c>
      <c r="I60" s="15"/>
      <c r="J60" s="15"/>
      <c r="K60" s="15">
        <v>0</v>
      </c>
      <c r="L60" s="15">
        <f t="shared" si="2"/>
        <v>-15</v>
      </c>
      <c r="M60" s="16">
        <f t="shared" si="1"/>
        <v>-8065.5000000000009</v>
      </c>
    </row>
    <row r="61" spans="1:13" ht="30" customHeight="1" x14ac:dyDescent="0.25">
      <c r="A61" s="39" t="s">
        <v>137</v>
      </c>
      <c r="B61" s="39">
        <v>15</v>
      </c>
      <c r="C61" s="40">
        <v>45076</v>
      </c>
      <c r="D61" s="41" t="s">
        <v>58</v>
      </c>
      <c r="E61" s="6">
        <v>380.33</v>
      </c>
      <c r="F61" s="8">
        <v>45106</v>
      </c>
      <c r="G61" s="13">
        <v>45091</v>
      </c>
      <c r="H61" s="15">
        <f t="shared" si="0"/>
        <v>-15</v>
      </c>
      <c r="I61" s="15"/>
      <c r="J61" s="15"/>
      <c r="K61" s="15">
        <v>0</v>
      </c>
      <c r="L61" s="15">
        <f t="shared" si="2"/>
        <v>-15</v>
      </c>
      <c r="M61" s="16">
        <f t="shared" si="1"/>
        <v>-5704.95</v>
      </c>
    </row>
    <row r="62" spans="1:13" ht="30" customHeight="1" x14ac:dyDescent="0.25">
      <c r="A62" s="39" t="s">
        <v>138</v>
      </c>
      <c r="B62" s="39">
        <v>16</v>
      </c>
      <c r="C62" s="40">
        <v>45077</v>
      </c>
      <c r="D62" s="41" t="s">
        <v>58</v>
      </c>
      <c r="E62" s="6">
        <v>1180.33</v>
      </c>
      <c r="F62" s="8">
        <v>45107</v>
      </c>
      <c r="G62" s="13">
        <v>45091</v>
      </c>
      <c r="H62" s="15">
        <f t="shared" si="0"/>
        <v>-16</v>
      </c>
      <c r="I62" s="15"/>
      <c r="J62" s="15"/>
      <c r="K62" s="15">
        <v>0</v>
      </c>
      <c r="L62" s="15">
        <f t="shared" si="2"/>
        <v>-16</v>
      </c>
      <c r="M62" s="16">
        <f t="shared" si="1"/>
        <v>-18885.28</v>
      </c>
    </row>
    <row r="63" spans="1:13" ht="30" customHeight="1" x14ac:dyDescent="0.25">
      <c r="A63" s="39" t="s">
        <v>139</v>
      </c>
      <c r="B63" s="39">
        <v>17</v>
      </c>
      <c r="C63" s="40">
        <v>45077</v>
      </c>
      <c r="D63" s="41" t="s">
        <v>58</v>
      </c>
      <c r="E63" s="6">
        <v>1219.67</v>
      </c>
      <c r="F63" s="8">
        <v>45107</v>
      </c>
      <c r="G63" s="13">
        <v>45091</v>
      </c>
      <c r="H63" s="15">
        <f t="shared" si="0"/>
        <v>-16</v>
      </c>
      <c r="I63" s="15"/>
      <c r="J63" s="15"/>
      <c r="K63" s="15">
        <v>0</v>
      </c>
      <c r="L63" s="15">
        <f t="shared" si="2"/>
        <v>-16</v>
      </c>
      <c r="M63" s="16">
        <f t="shared" si="1"/>
        <v>-19514.72</v>
      </c>
    </row>
    <row r="64" spans="1:13" ht="30" customHeight="1" x14ac:dyDescent="0.25">
      <c r="A64" s="39" t="s">
        <v>140</v>
      </c>
      <c r="B64" s="39">
        <v>18</v>
      </c>
      <c r="C64" s="40">
        <v>45077</v>
      </c>
      <c r="D64" s="41" t="s">
        <v>58</v>
      </c>
      <c r="E64" s="6">
        <v>1150.82</v>
      </c>
      <c r="F64" s="8">
        <v>45107</v>
      </c>
      <c r="G64" s="13">
        <v>45091</v>
      </c>
      <c r="H64" s="15">
        <f t="shared" si="0"/>
        <v>-16</v>
      </c>
      <c r="I64" s="15"/>
      <c r="J64" s="15"/>
      <c r="K64" s="15">
        <v>0</v>
      </c>
      <c r="L64" s="15">
        <f t="shared" si="2"/>
        <v>-16</v>
      </c>
      <c r="M64" s="16">
        <f t="shared" si="1"/>
        <v>-18413.12</v>
      </c>
    </row>
    <row r="65" spans="1:13" ht="30" customHeight="1" x14ac:dyDescent="0.25">
      <c r="A65" s="39" t="s">
        <v>138</v>
      </c>
      <c r="B65" s="39">
        <v>19</v>
      </c>
      <c r="C65" s="40">
        <v>45077</v>
      </c>
      <c r="D65" s="41" t="s">
        <v>58</v>
      </c>
      <c r="E65" s="6">
        <v>780.32</v>
      </c>
      <c r="F65" s="8">
        <v>45108</v>
      </c>
      <c r="G65" s="13">
        <v>45091</v>
      </c>
      <c r="H65" s="15">
        <f t="shared" si="0"/>
        <v>-17</v>
      </c>
      <c r="I65" s="15"/>
      <c r="J65" s="15"/>
      <c r="K65" s="15">
        <v>0</v>
      </c>
      <c r="L65" s="15">
        <f t="shared" si="2"/>
        <v>-17</v>
      </c>
      <c r="M65" s="16">
        <f t="shared" si="1"/>
        <v>-13265.44</v>
      </c>
    </row>
    <row r="66" spans="1:13" ht="30" customHeight="1" x14ac:dyDescent="0.25">
      <c r="A66" s="39" t="s">
        <v>141</v>
      </c>
      <c r="B66" s="35" t="s">
        <v>142</v>
      </c>
      <c r="C66" s="40">
        <v>45077</v>
      </c>
      <c r="D66" s="41" t="s">
        <v>143</v>
      </c>
      <c r="E66" s="6">
        <v>7470</v>
      </c>
      <c r="F66" s="8">
        <v>45107</v>
      </c>
      <c r="G66" s="13">
        <v>45086</v>
      </c>
      <c r="H66" s="15">
        <f t="shared" si="0"/>
        <v>-21</v>
      </c>
      <c r="I66" s="15"/>
      <c r="J66" s="15"/>
      <c r="K66" s="15">
        <v>0</v>
      </c>
      <c r="L66" s="15">
        <f t="shared" si="2"/>
        <v>-21</v>
      </c>
      <c r="M66" s="16">
        <f t="shared" si="1"/>
        <v>-156870</v>
      </c>
    </row>
    <row r="67" spans="1:13" ht="30" customHeight="1" x14ac:dyDescent="0.25">
      <c r="A67" s="39" t="s">
        <v>144</v>
      </c>
      <c r="B67" s="44">
        <v>1023146526</v>
      </c>
      <c r="C67" s="40">
        <v>45078</v>
      </c>
      <c r="D67" s="41" t="s">
        <v>75</v>
      </c>
      <c r="E67" s="6">
        <v>90.04</v>
      </c>
      <c r="F67" s="8">
        <v>45109</v>
      </c>
      <c r="G67" s="13">
        <v>45083</v>
      </c>
      <c r="H67" s="15">
        <f t="shared" si="0"/>
        <v>-26</v>
      </c>
      <c r="I67" s="15"/>
      <c r="J67" s="15"/>
      <c r="K67" s="15">
        <v>0</v>
      </c>
      <c r="L67" s="15">
        <f t="shared" si="2"/>
        <v>-26</v>
      </c>
      <c r="M67" s="16">
        <f t="shared" si="1"/>
        <v>-2341.04</v>
      </c>
    </row>
    <row r="68" spans="1:13" ht="30" customHeight="1" x14ac:dyDescent="0.25">
      <c r="A68" s="39" t="s">
        <v>145</v>
      </c>
      <c r="B68" s="39" t="s">
        <v>146</v>
      </c>
      <c r="C68" s="40">
        <v>45077</v>
      </c>
      <c r="D68" s="41" t="s">
        <v>147</v>
      </c>
      <c r="E68" s="6">
        <v>163</v>
      </c>
      <c r="F68" s="8">
        <v>45109</v>
      </c>
      <c r="G68" s="13">
        <v>45083</v>
      </c>
      <c r="H68" s="15">
        <f t="shared" si="0"/>
        <v>-26</v>
      </c>
      <c r="I68" s="15"/>
      <c r="J68" s="15"/>
      <c r="K68" s="15">
        <v>0</v>
      </c>
      <c r="L68" s="15">
        <f t="shared" si="2"/>
        <v>-26</v>
      </c>
      <c r="M68" s="16">
        <f t="shared" si="1"/>
        <v>-4238</v>
      </c>
    </row>
    <row r="69" spans="1:13" ht="30" customHeight="1" x14ac:dyDescent="0.25">
      <c r="A69" s="39" t="s">
        <v>148</v>
      </c>
      <c r="B69" s="35" t="s">
        <v>149</v>
      </c>
      <c r="C69" s="40">
        <v>45070</v>
      </c>
      <c r="D69" s="41" t="s">
        <v>150</v>
      </c>
      <c r="E69" s="6">
        <v>450</v>
      </c>
      <c r="F69" s="8">
        <v>45138</v>
      </c>
      <c r="G69" s="13">
        <v>45107</v>
      </c>
      <c r="H69" s="15">
        <f t="shared" si="0"/>
        <v>-31</v>
      </c>
      <c r="I69" s="15"/>
      <c r="J69" s="15"/>
      <c r="K69" s="15">
        <v>0</v>
      </c>
      <c r="L69" s="15">
        <f t="shared" si="2"/>
        <v>-31</v>
      </c>
      <c r="M69" s="16">
        <f t="shared" si="1"/>
        <v>-13950</v>
      </c>
    </row>
    <row r="70" spans="1:13" ht="30" customHeight="1" x14ac:dyDescent="0.25">
      <c r="A70" s="2" t="s">
        <v>151</v>
      </c>
      <c r="B70" s="2">
        <v>45572</v>
      </c>
      <c r="C70" s="8">
        <v>45077</v>
      </c>
      <c r="D70" s="3" t="s">
        <v>101</v>
      </c>
      <c r="E70" s="6">
        <v>1632</v>
      </c>
      <c r="F70" s="8">
        <v>45138</v>
      </c>
      <c r="G70" s="13">
        <v>45107</v>
      </c>
      <c r="H70" s="15">
        <f t="shared" si="0"/>
        <v>-31</v>
      </c>
      <c r="I70" s="15"/>
      <c r="J70" s="15"/>
      <c r="K70" s="15">
        <v>0</v>
      </c>
      <c r="L70" s="15">
        <f t="shared" si="2"/>
        <v>-31</v>
      </c>
      <c r="M70" s="16">
        <f t="shared" si="1"/>
        <v>-50592</v>
      </c>
    </row>
    <row r="71" spans="1:13" ht="30" customHeight="1" x14ac:dyDescent="0.25">
      <c r="A71" s="39" t="s">
        <v>152</v>
      </c>
      <c r="B71" s="39" t="s">
        <v>153</v>
      </c>
      <c r="C71" s="40">
        <v>45077</v>
      </c>
      <c r="D71" s="41" t="s">
        <v>47</v>
      </c>
      <c r="E71" s="6">
        <v>3281</v>
      </c>
      <c r="F71" s="8">
        <v>45114</v>
      </c>
      <c r="G71" s="13">
        <v>45086</v>
      </c>
      <c r="H71" s="15">
        <f t="shared" si="0"/>
        <v>-28</v>
      </c>
      <c r="I71" s="15"/>
      <c r="J71" s="15"/>
      <c r="K71" s="15">
        <v>0</v>
      </c>
      <c r="L71" s="15">
        <f t="shared" si="2"/>
        <v>-28</v>
      </c>
      <c r="M71" s="16">
        <f t="shared" si="1"/>
        <v>-91868</v>
      </c>
    </row>
    <row r="72" spans="1:13" ht="30" customHeight="1" x14ac:dyDescent="0.25">
      <c r="A72" s="39" t="s">
        <v>154</v>
      </c>
      <c r="B72" s="39" t="s">
        <v>155</v>
      </c>
      <c r="C72" s="40">
        <v>45077</v>
      </c>
      <c r="D72" s="41" t="s">
        <v>47</v>
      </c>
      <c r="E72" s="6">
        <v>550</v>
      </c>
      <c r="F72" s="8">
        <v>45114</v>
      </c>
      <c r="G72" s="13">
        <v>45086</v>
      </c>
      <c r="H72" s="15">
        <f t="shared" si="0"/>
        <v>-28</v>
      </c>
      <c r="I72" s="15"/>
      <c r="J72" s="15"/>
      <c r="K72" s="15">
        <v>0</v>
      </c>
      <c r="L72" s="15">
        <f t="shared" si="2"/>
        <v>-28</v>
      </c>
      <c r="M72" s="16">
        <f t="shared" si="1"/>
        <v>-15400</v>
      </c>
    </row>
    <row r="73" spans="1:13" ht="30" customHeight="1" x14ac:dyDescent="0.25">
      <c r="A73" s="39" t="s">
        <v>156</v>
      </c>
      <c r="B73" s="39" t="s">
        <v>157</v>
      </c>
      <c r="C73" s="40">
        <v>45077</v>
      </c>
      <c r="D73" s="41" t="s">
        <v>47</v>
      </c>
      <c r="E73" s="6">
        <v>3953</v>
      </c>
      <c r="F73" s="8">
        <v>45113</v>
      </c>
      <c r="G73" s="13">
        <v>45086</v>
      </c>
      <c r="H73" s="15">
        <f t="shared" si="0"/>
        <v>-27</v>
      </c>
      <c r="I73" s="15"/>
      <c r="J73" s="15"/>
      <c r="K73" s="15">
        <v>0</v>
      </c>
      <c r="L73" s="15">
        <f t="shared" si="2"/>
        <v>-27</v>
      </c>
      <c r="M73" s="16">
        <f t="shared" si="1"/>
        <v>-106731</v>
      </c>
    </row>
    <row r="74" spans="1:13" ht="30" customHeight="1" x14ac:dyDescent="0.25">
      <c r="A74" s="2" t="s">
        <v>158</v>
      </c>
      <c r="B74" s="2" t="s">
        <v>159</v>
      </c>
      <c r="C74" s="8">
        <v>45077</v>
      </c>
      <c r="D74" s="3" t="s">
        <v>47</v>
      </c>
      <c r="E74" s="6">
        <v>4406</v>
      </c>
      <c r="F74" s="8">
        <v>45114</v>
      </c>
      <c r="G74" s="13">
        <v>45086</v>
      </c>
      <c r="H74" s="15">
        <f t="shared" si="0"/>
        <v>-28</v>
      </c>
      <c r="I74" s="15"/>
      <c r="J74" s="15"/>
      <c r="K74" s="15">
        <v>0</v>
      </c>
      <c r="L74" s="15">
        <f t="shared" si="2"/>
        <v>-28</v>
      </c>
      <c r="M74" s="16">
        <f t="shared" si="1"/>
        <v>-123368</v>
      </c>
    </row>
    <row r="75" spans="1:13" ht="30" customHeight="1" x14ac:dyDescent="0.25">
      <c r="A75" s="2" t="s">
        <v>160</v>
      </c>
      <c r="B75" s="2" t="s">
        <v>161</v>
      </c>
      <c r="C75" s="8">
        <v>45077</v>
      </c>
      <c r="D75" s="3" t="s">
        <v>47</v>
      </c>
      <c r="E75" s="6">
        <v>1200</v>
      </c>
      <c r="F75" s="8">
        <v>45114</v>
      </c>
      <c r="G75" s="13">
        <v>45086</v>
      </c>
      <c r="H75" s="15">
        <f t="shared" si="0"/>
        <v>-28</v>
      </c>
      <c r="I75" s="15"/>
      <c r="J75" s="15"/>
      <c r="K75" s="15">
        <v>0</v>
      </c>
      <c r="L75" s="15">
        <f t="shared" si="2"/>
        <v>-28</v>
      </c>
      <c r="M75" s="16">
        <f t="shared" si="1"/>
        <v>-33600</v>
      </c>
    </row>
    <row r="76" spans="1:13" ht="30" customHeight="1" x14ac:dyDescent="0.25">
      <c r="A76" s="2" t="s">
        <v>162</v>
      </c>
      <c r="B76" s="2" t="s">
        <v>163</v>
      </c>
      <c r="C76" s="8">
        <v>45077</v>
      </c>
      <c r="D76" s="3" t="s">
        <v>47</v>
      </c>
      <c r="E76" s="6">
        <v>1000</v>
      </c>
      <c r="F76" s="8">
        <v>45114</v>
      </c>
      <c r="G76" s="13">
        <v>45086</v>
      </c>
      <c r="H76" s="15">
        <f t="shared" si="0"/>
        <v>-28</v>
      </c>
      <c r="I76" s="15"/>
      <c r="J76" s="15"/>
      <c r="K76" s="15">
        <v>0</v>
      </c>
      <c r="L76" s="15">
        <f t="shared" si="2"/>
        <v>-28</v>
      </c>
      <c r="M76" s="16">
        <f t="shared" si="1"/>
        <v>-28000</v>
      </c>
    </row>
    <row r="77" spans="1:13" ht="30" customHeight="1" x14ac:dyDescent="0.25">
      <c r="A77" s="2" t="s">
        <v>164</v>
      </c>
      <c r="B77" s="2" t="s">
        <v>165</v>
      </c>
      <c r="C77" s="8">
        <v>45077</v>
      </c>
      <c r="D77" s="3" t="s">
        <v>166</v>
      </c>
      <c r="E77" s="6">
        <v>3290</v>
      </c>
      <c r="F77" s="8">
        <v>45115</v>
      </c>
      <c r="G77" s="13">
        <v>45089</v>
      </c>
      <c r="H77" s="15">
        <f t="shared" si="0"/>
        <v>-26</v>
      </c>
      <c r="I77" s="15"/>
      <c r="J77" s="15"/>
      <c r="K77" s="15">
        <v>0</v>
      </c>
      <c r="L77" s="15">
        <f t="shared" si="2"/>
        <v>-26</v>
      </c>
      <c r="M77" s="16">
        <f t="shared" si="1"/>
        <v>-85540</v>
      </c>
    </row>
    <row r="78" spans="1:13" ht="30" customHeight="1" x14ac:dyDescent="0.25">
      <c r="A78" s="39" t="s">
        <v>167</v>
      </c>
      <c r="B78" s="39" t="s">
        <v>168</v>
      </c>
      <c r="C78" s="40">
        <v>45086</v>
      </c>
      <c r="D78" s="41" t="s">
        <v>169</v>
      </c>
      <c r="E78" s="6">
        <v>130</v>
      </c>
      <c r="F78" s="8">
        <v>45116</v>
      </c>
      <c r="G78" s="13">
        <v>45089</v>
      </c>
      <c r="H78" s="15">
        <f t="shared" si="0"/>
        <v>-27</v>
      </c>
      <c r="I78" s="15"/>
      <c r="J78" s="15"/>
      <c r="K78" s="15">
        <v>0</v>
      </c>
      <c r="L78" s="15">
        <f t="shared" si="2"/>
        <v>-27</v>
      </c>
      <c r="M78" s="16">
        <f t="shared" si="1"/>
        <v>-3510</v>
      </c>
    </row>
    <row r="79" spans="1:13" ht="30" customHeight="1" x14ac:dyDescent="0.25">
      <c r="A79" s="39" t="s">
        <v>170</v>
      </c>
      <c r="B79" s="28" t="s">
        <v>171</v>
      </c>
      <c r="C79" s="40">
        <v>45077</v>
      </c>
      <c r="D79" s="41" t="s">
        <v>166</v>
      </c>
      <c r="E79" s="6">
        <v>2275</v>
      </c>
      <c r="F79" s="8">
        <v>45116</v>
      </c>
      <c r="G79" s="13">
        <v>45089</v>
      </c>
      <c r="H79" s="15">
        <f t="shared" si="0"/>
        <v>-27</v>
      </c>
      <c r="I79" s="15"/>
      <c r="J79" s="15"/>
      <c r="K79" s="15">
        <v>0</v>
      </c>
      <c r="L79" s="15">
        <f t="shared" si="2"/>
        <v>-27</v>
      </c>
      <c r="M79" s="16">
        <f t="shared" si="1"/>
        <v>-61425</v>
      </c>
    </row>
    <row r="80" spans="1:13" ht="30" customHeight="1" x14ac:dyDescent="0.25">
      <c r="A80" s="39" t="s">
        <v>172</v>
      </c>
      <c r="B80" s="28" t="s">
        <v>173</v>
      </c>
      <c r="C80" s="40">
        <v>45077</v>
      </c>
      <c r="D80" s="41" t="s">
        <v>166</v>
      </c>
      <c r="E80" s="6">
        <v>2275</v>
      </c>
      <c r="F80" s="8">
        <v>45116</v>
      </c>
      <c r="G80" s="13">
        <v>45089</v>
      </c>
      <c r="H80" s="15">
        <f t="shared" si="0"/>
        <v>-27</v>
      </c>
      <c r="I80" s="15"/>
      <c r="J80" s="15"/>
      <c r="K80" s="15">
        <v>0</v>
      </c>
      <c r="L80" s="15">
        <f t="shared" si="2"/>
        <v>-27</v>
      </c>
      <c r="M80" s="16">
        <f t="shared" si="1"/>
        <v>-61425</v>
      </c>
    </row>
    <row r="81" spans="1:13" ht="30" customHeight="1" x14ac:dyDescent="0.25">
      <c r="A81" s="39" t="s">
        <v>174</v>
      </c>
      <c r="B81" s="39" t="s">
        <v>175</v>
      </c>
      <c r="C81" s="40">
        <v>45088</v>
      </c>
      <c r="D81" s="41" t="s">
        <v>176</v>
      </c>
      <c r="E81" s="6">
        <v>1400</v>
      </c>
      <c r="F81" s="8">
        <v>45118</v>
      </c>
      <c r="G81" s="13">
        <v>45089</v>
      </c>
      <c r="H81" s="15">
        <f t="shared" si="0"/>
        <v>-29</v>
      </c>
      <c r="I81" s="15"/>
      <c r="J81" s="15"/>
      <c r="K81" s="15">
        <v>0</v>
      </c>
      <c r="L81" s="15">
        <f t="shared" si="2"/>
        <v>-29</v>
      </c>
      <c r="M81" s="16">
        <f t="shared" si="1"/>
        <v>-40600</v>
      </c>
    </row>
    <row r="82" spans="1:13" ht="30" customHeight="1" x14ac:dyDescent="0.25">
      <c r="A82" s="2" t="s">
        <v>177</v>
      </c>
      <c r="B82" s="2" t="s">
        <v>178</v>
      </c>
      <c r="C82" s="8">
        <v>45077</v>
      </c>
      <c r="D82" s="3" t="s">
        <v>179</v>
      </c>
      <c r="E82" s="6">
        <v>3325</v>
      </c>
      <c r="F82" s="8">
        <v>45119</v>
      </c>
      <c r="G82" s="13">
        <v>45090</v>
      </c>
      <c r="H82" s="15">
        <f t="shared" si="0"/>
        <v>-29</v>
      </c>
      <c r="I82" s="15"/>
      <c r="J82" s="15"/>
      <c r="K82" s="15">
        <v>0</v>
      </c>
      <c r="L82" s="15">
        <f t="shared" si="2"/>
        <v>-29</v>
      </c>
      <c r="M82" s="16">
        <f t="shared" si="1"/>
        <v>-96425</v>
      </c>
    </row>
    <row r="83" spans="1:13" ht="30" customHeight="1" x14ac:dyDescent="0.25">
      <c r="A83" s="2" t="s">
        <v>180</v>
      </c>
      <c r="B83" s="2" t="s">
        <v>181</v>
      </c>
      <c r="C83" s="8">
        <v>45077</v>
      </c>
      <c r="D83" s="3" t="s">
        <v>182</v>
      </c>
      <c r="E83" s="6">
        <v>5177.66</v>
      </c>
      <c r="F83" s="8">
        <v>45119</v>
      </c>
      <c r="G83" s="13">
        <v>45107</v>
      </c>
      <c r="H83" s="15">
        <f t="shared" si="0"/>
        <v>-12</v>
      </c>
      <c r="I83" s="15"/>
      <c r="J83" s="15"/>
      <c r="K83" s="15">
        <v>0</v>
      </c>
      <c r="L83" s="15">
        <f t="shared" si="2"/>
        <v>-12</v>
      </c>
      <c r="M83" s="16">
        <f t="shared" si="1"/>
        <v>-62131.92</v>
      </c>
    </row>
    <row r="84" spans="1:13" ht="30" customHeight="1" x14ac:dyDescent="0.25">
      <c r="A84" s="39" t="s">
        <v>183</v>
      </c>
      <c r="B84" s="39" t="s">
        <v>184</v>
      </c>
      <c r="C84" s="40">
        <v>45085</v>
      </c>
      <c r="D84" s="41" t="s">
        <v>185</v>
      </c>
      <c r="E84" s="6">
        <v>420</v>
      </c>
      <c r="F84" s="8">
        <v>45138</v>
      </c>
      <c r="G84" s="13">
        <v>45103</v>
      </c>
      <c r="H84" s="15">
        <f t="shared" si="0"/>
        <v>-35</v>
      </c>
      <c r="I84" s="15"/>
      <c r="J84" s="15"/>
      <c r="K84" s="15">
        <v>0</v>
      </c>
      <c r="L84" s="15">
        <f t="shared" si="2"/>
        <v>-35</v>
      </c>
      <c r="M84" s="16">
        <f t="shared" si="1"/>
        <v>-14700</v>
      </c>
    </row>
    <row r="85" spans="1:13" ht="30" customHeight="1" x14ac:dyDescent="0.25">
      <c r="A85" s="39" t="s">
        <v>186</v>
      </c>
      <c r="B85" s="28" t="s">
        <v>187</v>
      </c>
      <c r="C85" s="40">
        <v>45092</v>
      </c>
      <c r="D85" s="41" t="s">
        <v>128</v>
      </c>
      <c r="E85" s="6">
        <v>150</v>
      </c>
      <c r="F85" s="8">
        <v>45124</v>
      </c>
      <c r="G85" s="13">
        <v>45097</v>
      </c>
      <c r="H85" s="15">
        <f t="shared" si="0"/>
        <v>-27</v>
      </c>
      <c r="I85" s="15"/>
      <c r="J85" s="15"/>
      <c r="K85" s="15">
        <v>0</v>
      </c>
      <c r="L85" s="15">
        <f t="shared" si="2"/>
        <v>-27</v>
      </c>
      <c r="M85" s="16">
        <f t="shared" si="1"/>
        <v>-4050</v>
      </c>
    </row>
    <row r="86" spans="1:13" ht="30" customHeight="1" x14ac:dyDescent="0.25">
      <c r="A86" s="2" t="s">
        <v>188</v>
      </c>
      <c r="B86" s="2" t="s">
        <v>189</v>
      </c>
      <c r="C86" s="8">
        <v>45096</v>
      </c>
      <c r="D86" s="3" t="s">
        <v>190</v>
      </c>
      <c r="E86" s="6">
        <v>3300</v>
      </c>
      <c r="F86" s="8">
        <v>45127</v>
      </c>
      <c r="G86" s="13">
        <v>45098</v>
      </c>
      <c r="H86" s="15">
        <f t="shared" si="0"/>
        <v>-29</v>
      </c>
      <c r="I86" s="15"/>
      <c r="J86" s="15"/>
      <c r="K86" s="15">
        <v>0</v>
      </c>
      <c r="L86" s="15">
        <f t="shared" si="2"/>
        <v>-29</v>
      </c>
      <c r="M86" s="16">
        <f t="shared" si="1"/>
        <v>-95700</v>
      </c>
    </row>
    <row r="87" spans="1:13" ht="30" customHeight="1" x14ac:dyDescent="0.25">
      <c r="A87" s="39" t="s">
        <v>191</v>
      </c>
      <c r="B87" s="28" t="s">
        <v>192</v>
      </c>
      <c r="C87" s="40">
        <v>45099</v>
      </c>
      <c r="D87" s="41" t="s">
        <v>80</v>
      </c>
      <c r="E87" s="6">
        <v>1728</v>
      </c>
      <c r="F87" s="8">
        <v>45129</v>
      </c>
      <c r="G87" s="13">
        <v>45103</v>
      </c>
      <c r="H87" s="15">
        <f t="shared" si="0"/>
        <v>-26</v>
      </c>
      <c r="I87" s="15"/>
      <c r="J87" s="15"/>
      <c r="K87" s="15">
        <v>0</v>
      </c>
      <c r="L87" s="15">
        <f t="shared" si="2"/>
        <v>-26</v>
      </c>
      <c r="M87" s="16">
        <f t="shared" si="1"/>
        <v>-44928</v>
      </c>
    </row>
    <row r="88" spans="1:13" ht="30" customHeight="1" x14ac:dyDescent="0.25">
      <c r="A88" s="39" t="s">
        <v>193</v>
      </c>
      <c r="B88" s="33" t="s">
        <v>194</v>
      </c>
      <c r="C88" s="40">
        <v>45099</v>
      </c>
      <c r="D88" s="41" t="s">
        <v>80</v>
      </c>
      <c r="E88" s="6">
        <v>4125</v>
      </c>
      <c r="F88" s="8">
        <v>45129</v>
      </c>
      <c r="G88" s="13">
        <v>45103</v>
      </c>
      <c r="H88" s="15">
        <f t="shared" si="0"/>
        <v>-26</v>
      </c>
      <c r="I88" s="15"/>
      <c r="J88" s="15"/>
      <c r="K88" s="15">
        <v>0</v>
      </c>
      <c r="L88" s="15">
        <f t="shared" si="2"/>
        <v>-26</v>
      </c>
      <c r="M88" s="16">
        <f t="shared" si="1"/>
        <v>-107250</v>
      </c>
    </row>
    <row r="89" spans="1:13" ht="30" customHeight="1" x14ac:dyDescent="0.25">
      <c r="A89" s="2" t="s">
        <v>195</v>
      </c>
      <c r="B89" s="2" t="s">
        <v>196</v>
      </c>
      <c r="C89" s="8">
        <v>45103</v>
      </c>
      <c r="D89" s="3" t="s">
        <v>197</v>
      </c>
      <c r="E89" s="6">
        <v>7922</v>
      </c>
      <c r="F89" s="8">
        <v>45138</v>
      </c>
      <c r="G89" s="13">
        <v>45107</v>
      </c>
      <c r="H89" s="15">
        <f t="shared" si="0"/>
        <v>-31</v>
      </c>
      <c r="I89" s="15"/>
      <c r="J89" s="15"/>
      <c r="K89" s="15">
        <v>0</v>
      </c>
      <c r="L89" s="15">
        <f t="shared" si="2"/>
        <v>-31</v>
      </c>
      <c r="M89" s="16">
        <f t="shared" si="1"/>
        <v>-245582</v>
      </c>
    </row>
    <row r="91" spans="1:13" x14ac:dyDescent="0.25">
      <c r="D91" s="11" t="s">
        <v>5</v>
      </c>
      <c r="E91" s="29">
        <f>SUM(E7:E89)</f>
        <v>133656.85000000003</v>
      </c>
      <c r="M91" s="12">
        <f>SUM(M7:M89)</f>
        <v>-2254876.04</v>
      </c>
    </row>
    <row r="92" spans="1:13" ht="15.75" thickBot="1" x14ac:dyDescent="0.3"/>
    <row r="93" spans="1:13" ht="15.75" thickBot="1" x14ac:dyDescent="0.3">
      <c r="A93" s="45" t="s">
        <v>6</v>
      </c>
      <c r="B93" s="45"/>
      <c r="C93" s="45"/>
      <c r="D93" s="46"/>
      <c r="E93" s="22" t="s">
        <v>19</v>
      </c>
      <c r="F93" s="23">
        <f>SUM(M91/E91)</f>
        <v>-16.870635811033999</v>
      </c>
    </row>
  </sheetData>
  <mergeCells count="5">
    <mergeCell ref="A93:D93"/>
    <mergeCell ref="A2:M2"/>
    <mergeCell ref="A1:M1"/>
    <mergeCell ref="F5:H5"/>
    <mergeCell ref="I5:K5"/>
  </mergeCells>
  <pageMargins left="0.31496062992125984" right="0" top="0.35433070866141736" bottom="0.55118110236220474" header="0.31496062992125984" footer="0.31496062992125984"/>
  <pageSetup paperSize="9" scale="80" orientation="landscape" r:id="rId1"/>
  <headerFoot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VIGNOLA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segreteria14</dc:creator>
  <cp:lastModifiedBy>Admin</cp:lastModifiedBy>
  <cp:lastPrinted>2023-06-30T14:28:54Z</cp:lastPrinted>
  <dcterms:created xsi:type="dcterms:W3CDTF">2014-06-06T09:04:24Z</dcterms:created>
  <dcterms:modified xsi:type="dcterms:W3CDTF">2023-06-30T14:28:59Z</dcterms:modified>
</cp:coreProperties>
</file>